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45" windowWidth="12600" windowHeight="11760" activeTab="2"/>
  </bookViews>
  <sheets>
    <sheet name="Sommaire" sheetId="17" r:id="rId1"/>
    <sheet name="Définitions" sheetId="18" r:id="rId2"/>
    <sheet name="nb films" sheetId="1" r:id="rId3"/>
    <sheet name="investiss" sheetId="2" r:id="rId4"/>
    <sheet name="répart invest" sheetId="3" r:id="rId5"/>
    <sheet name="répart financ" sheetId="20" r:id="rId6"/>
    <sheet name="premfilms" sheetId="4" r:id="rId7"/>
    <sheet name="devis" sheetId="8" r:id="rId8"/>
    <sheet name="tranch devis" sheetId="9" r:id="rId9"/>
    <sheet name="coprod" sheetId="10" r:id="rId10"/>
    <sheet name="chaines" sheetId="27" r:id="rId11"/>
    <sheet name="Chaines payantes" sheetId="19" r:id="rId12"/>
    <sheet name="chaines en clair" sheetId="5" r:id="rId13"/>
    <sheet name="Sans chaines" sheetId="28" r:id="rId14"/>
    <sheet name="sofica" sheetId="7" r:id="rId15"/>
    <sheet name="Mandats" sheetId="29" r:id="rId16"/>
    <sheet name="régions" sheetId="31" r:id="rId17"/>
    <sheet name="soutielm" sheetId="12" r:id="rId18"/>
    <sheet name="soutiecm" sheetId="14" r:id="rId19"/>
  </sheets>
  <externalReferences>
    <externalReference r:id="rId20"/>
  </externalReferences>
  <definedNames>
    <definedName name="_xlnm.Print_Titles" localSheetId="10">chaines!$A:$A</definedName>
    <definedName name="_xlnm.Print_Titles" localSheetId="9">coprod!$5:$6</definedName>
    <definedName name="_xlnm.Print_Titles" localSheetId="5">'répart financ'!$5:$6</definedName>
    <definedName name="_xlnm.Print_Titles" localSheetId="4">'répart invest'!$5:$6</definedName>
    <definedName name="_xlnm.Print_Titles" localSheetId="13">'Sans chaines'!$A:$A</definedName>
    <definedName name="_xlnm.Print_Titles" localSheetId="8">'tranch devis'!$5:$6</definedName>
    <definedName name="_xlnm.Print_Area" localSheetId="10">chaines!$A$5:$F$87</definedName>
    <definedName name="_xlnm.Print_Area" localSheetId="12">'chaines en clair'!$A$5:$G$151</definedName>
    <definedName name="_xlnm.Print_Area" localSheetId="11">'Chaines payantes'!$A$5:$F$87</definedName>
    <definedName name="_xlnm.Print_Area" localSheetId="9">coprod!$A$5:$E$109</definedName>
    <definedName name="_xlnm.Print_Area" localSheetId="1">Définitions!$A$5:$M$49</definedName>
    <definedName name="_xlnm.Print_Area" localSheetId="7">devis!$A$5:$H$31</definedName>
    <definedName name="_xlnm.Print_Area" localSheetId="3">investiss!$A$5:$D$43</definedName>
    <definedName name="_xlnm.Print_Area" localSheetId="15">Mandats!$A$5:$G$31</definedName>
    <definedName name="_xlnm.Print_Area" localSheetId="2">'nb films'!$A$5:$G$74</definedName>
    <definedName name="_xlnm.Print_Area" localSheetId="6">premfilms!$A$5:$D$65</definedName>
    <definedName name="_xlnm.Print_Area" localSheetId="16">régions!$A$5:$G$23</definedName>
    <definedName name="_xlnm.Print_Area" localSheetId="5">'répart financ'!$A$5:$P$59</definedName>
    <definedName name="_xlnm.Print_Area" localSheetId="4">'répart invest'!$A$5:$H$82</definedName>
    <definedName name="_xlnm.Print_Area" localSheetId="13">'Sans chaines'!$A$5:$E$31</definedName>
    <definedName name="_xlnm.Print_Area" localSheetId="14">sofica!$A$5:$G$31</definedName>
    <definedName name="_xlnm.Print_Area" localSheetId="18">soutiecm!$A$5:$G$40</definedName>
    <definedName name="_xlnm.Print_Area" localSheetId="17">soutielm!$A$5:$F$44</definedName>
    <definedName name="_xlnm.Print_Area" localSheetId="8">'tranch devis'!$A$5:$J$55</definedName>
  </definedNames>
  <calcPr calcId="125725" concurrentCalc="0"/>
</workbook>
</file>

<file path=xl/calcChain.xml><?xml version="1.0" encoding="utf-8"?>
<calcChain xmlns="http://schemas.openxmlformats.org/spreadsheetml/2006/main">
  <c r="E21" i="31"/>
  <c r="G21"/>
  <c r="E29" i="29"/>
  <c r="G29"/>
  <c r="E29" i="7"/>
  <c r="G29"/>
  <c r="E29" i="28"/>
  <c r="E85" i="19"/>
  <c r="E71"/>
  <c r="E29"/>
  <c r="E29" i="27"/>
  <c r="E57"/>
  <c r="E85"/>
  <c r="E30" i="10"/>
  <c r="B56"/>
  <c r="C56"/>
  <c r="E56"/>
  <c r="E82"/>
  <c r="E108"/>
  <c r="A54" i="9"/>
  <c r="J54"/>
  <c r="A29"/>
  <c r="J29"/>
  <c r="B54" i="20"/>
  <c r="C54"/>
  <c r="D54"/>
  <c r="E54"/>
  <c r="F54"/>
  <c r="G54"/>
  <c r="J54"/>
  <c r="K54"/>
  <c r="L54"/>
  <c r="M54"/>
  <c r="N54"/>
  <c r="O54"/>
  <c r="B29"/>
  <c r="P29"/>
  <c r="H54"/>
  <c r="B29" i="3"/>
  <c r="C29"/>
  <c r="E29"/>
  <c r="E79"/>
  <c r="E54"/>
  <c r="D43" i="2"/>
  <c r="G71" i="1"/>
  <c r="P54" i="20"/>
  <c r="I54"/>
  <c r="E20" i="31"/>
  <c r="G20"/>
  <c r="E28" i="29"/>
  <c r="G28"/>
  <c r="E28" i="7"/>
  <c r="G28"/>
  <c r="E28" i="28"/>
  <c r="E84" i="19"/>
  <c r="E70"/>
  <c r="E28"/>
  <c r="E84" i="27"/>
  <c r="E56"/>
  <c r="E28"/>
  <c r="B55" i="10"/>
  <c r="C55"/>
  <c r="E55"/>
  <c r="E107"/>
  <c r="E81"/>
  <c r="E29"/>
  <c r="A53" i="9"/>
  <c r="J53"/>
  <c r="J28"/>
  <c r="B9" i="20"/>
  <c r="P9"/>
  <c r="O34"/>
  <c r="B10"/>
  <c r="B11"/>
  <c r="B12"/>
  <c r="B13"/>
  <c r="P13"/>
  <c r="B14"/>
  <c r="P14"/>
  <c r="B39"/>
  <c r="B15"/>
  <c r="P15"/>
  <c r="B40"/>
  <c r="B16"/>
  <c r="P16"/>
  <c r="B17"/>
  <c r="P17"/>
  <c r="B18"/>
  <c r="B19"/>
  <c r="P19"/>
  <c r="O44"/>
  <c r="B20"/>
  <c r="B21"/>
  <c r="B22"/>
  <c r="P22"/>
  <c r="B47"/>
  <c r="B23"/>
  <c r="P23"/>
  <c r="O48"/>
  <c r="B24"/>
  <c r="P24"/>
  <c r="B25"/>
  <c r="P25"/>
  <c r="B26"/>
  <c r="P26"/>
  <c r="B27"/>
  <c r="P27"/>
  <c r="O52"/>
  <c r="B28"/>
  <c r="P28"/>
  <c r="B8"/>
  <c r="P10"/>
  <c r="O35"/>
  <c r="P11"/>
  <c r="O36"/>
  <c r="P12"/>
  <c r="O37"/>
  <c r="P18"/>
  <c r="O43"/>
  <c r="P20"/>
  <c r="O45"/>
  <c r="P21"/>
  <c r="B46"/>
  <c r="B35"/>
  <c r="B36"/>
  <c r="B28" i="3"/>
  <c r="C28"/>
  <c r="E28"/>
  <c r="E78"/>
  <c r="E53"/>
  <c r="D42" i="2"/>
  <c r="G70" i="1"/>
  <c r="B38" i="20"/>
  <c r="O38"/>
  <c r="B34"/>
  <c r="B37"/>
  <c r="B42"/>
  <c r="O42"/>
  <c r="D53"/>
  <c r="O53"/>
  <c r="O51"/>
  <c r="B51"/>
  <c r="O50"/>
  <c r="B50"/>
  <c r="B52"/>
  <c r="B53"/>
  <c r="B45"/>
  <c r="B44"/>
  <c r="O49"/>
  <c r="B49"/>
  <c r="B41"/>
  <c r="P41"/>
  <c r="O41"/>
  <c r="J53"/>
  <c r="I53"/>
  <c r="O46"/>
  <c r="H53"/>
  <c r="G53"/>
  <c r="B43"/>
  <c r="P8"/>
  <c r="O33"/>
  <c r="O39"/>
  <c r="E53"/>
  <c r="B48"/>
  <c r="L53"/>
  <c r="K53"/>
  <c r="C53"/>
  <c r="O47"/>
  <c r="O40"/>
  <c r="N53"/>
  <c r="F53"/>
  <c r="M53"/>
  <c r="E19" i="31"/>
  <c r="G19"/>
  <c r="E27" i="29"/>
  <c r="G27"/>
  <c r="E27" i="7"/>
  <c r="G27"/>
  <c r="E27" i="28"/>
  <c r="D147" i="5"/>
  <c r="E27" i="19"/>
  <c r="E69"/>
  <c r="E83"/>
  <c r="E83" i="27"/>
  <c r="E55"/>
  <c r="E27"/>
  <c r="E28" i="10"/>
  <c r="E106"/>
  <c r="E80"/>
  <c r="B54"/>
  <c r="C54"/>
  <c r="J27" i="9"/>
  <c r="J52"/>
  <c r="C52" i="20"/>
  <c r="J52"/>
  <c r="N52"/>
  <c r="B27" i="3"/>
  <c r="C27"/>
  <c r="E77"/>
  <c r="E52"/>
  <c r="D41" i="2"/>
  <c r="G69" i="1"/>
  <c r="C34" i="20"/>
  <c r="F35"/>
  <c r="C36"/>
  <c r="K38"/>
  <c r="F41"/>
  <c r="M42"/>
  <c r="C43"/>
  <c r="F44"/>
  <c r="G46"/>
  <c r="M49"/>
  <c r="F50"/>
  <c r="G51"/>
  <c r="G18" i="31"/>
  <c r="E18"/>
  <c r="G17"/>
  <c r="E17"/>
  <c r="G16"/>
  <c r="E16"/>
  <c r="G15"/>
  <c r="E15"/>
  <c r="G14"/>
  <c r="E14"/>
  <c r="G13"/>
  <c r="E13"/>
  <c r="G12"/>
  <c r="E12"/>
  <c r="G11"/>
  <c r="E11"/>
  <c r="G10"/>
  <c r="E10"/>
  <c r="G9"/>
  <c r="E9"/>
  <c r="G8"/>
  <c r="E8"/>
  <c r="E26" i="29"/>
  <c r="E25"/>
  <c r="E24"/>
  <c r="E23"/>
  <c r="E22"/>
  <c r="E21"/>
  <c r="E20"/>
  <c r="E19"/>
  <c r="E18"/>
  <c r="E17"/>
  <c r="E16"/>
  <c r="G26"/>
  <c r="G25"/>
  <c r="G24"/>
  <c r="G23"/>
  <c r="G22"/>
  <c r="G21"/>
  <c r="G20"/>
  <c r="G19"/>
  <c r="G18"/>
  <c r="G17"/>
  <c r="G16"/>
  <c r="G9"/>
  <c r="G10"/>
  <c r="G11"/>
  <c r="G12"/>
  <c r="G13"/>
  <c r="G14"/>
  <c r="G8"/>
  <c r="E9"/>
  <c r="E10"/>
  <c r="E11"/>
  <c r="E12"/>
  <c r="E13"/>
  <c r="E14"/>
  <c r="E8"/>
  <c r="G9" i="7"/>
  <c r="G10"/>
  <c r="G11"/>
  <c r="G12"/>
  <c r="G13"/>
  <c r="G14"/>
  <c r="G15"/>
  <c r="G16"/>
  <c r="G17"/>
  <c r="G18"/>
  <c r="G19"/>
  <c r="G20"/>
  <c r="G21"/>
  <c r="G22"/>
  <c r="G23"/>
  <c r="G24"/>
  <c r="G25"/>
  <c r="G26"/>
  <c r="E9"/>
  <c r="E10"/>
  <c r="E11"/>
  <c r="E12"/>
  <c r="E13"/>
  <c r="E14"/>
  <c r="E15"/>
  <c r="E16"/>
  <c r="E17"/>
  <c r="E18"/>
  <c r="E19"/>
  <c r="E20"/>
  <c r="E21"/>
  <c r="E22"/>
  <c r="E23"/>
  <c r="E24"/>
  <c r="E25"/>
  <c r="E26"/>
  <c r="E9" i="28"/>
  <c r="E10"/>
  <c r="E11"/>
  <c r="E12"/>
  <c r="E13"/>
  <c r="E14"/>
  <c r="E15"/>
  <c r="E16"/>
  <c r="E17"/>
  <c r="E18"/>
  <c r="E19"/>
  <c r="E20"/>
  <c r="E21"/>
  <c r="E22"/>
  <c r="E23"/>
  <c r="E24"/>
  <c r="E25"/>
  <c r="E26"/>
  <c r="E8"/>
  <c r="D144" i="5"/>
  <c r="D145"/>
  <c r="D146"/>
  <c r="D143"/>
  <c r="D121"/>
  <c r="D122"/>
  <c r="D123"/>
  <c r="D124"/>
  <c r="D125"/>
  <c r="D126"/>
  <c r="D127"/>
  <c r="D128"/>
  <c r="D129"/>
  <c r="D130"/>
  <c r="D131"/>
  <c r="D120"/>
  <c r="D93"/>
  <c r="D94"/>
  <c r="D95"/>
  <c r="D96"/>
  <c r="D97"/>
  <c r="D98"/>
  <c r="D99"/>
  <c r="D100"/>
  <c r="D101"/>
  <c r="D102"/>
  <c r="D103"/>
  <c r="D104"/>
  <c r="D105"/>
  <c r="D106"/>
  <c r="D107"/>
  <c r="D108"/>
  <c r="D92"/>
  <c r="D65"/>
  <c r="D66"/>
  <c r="D67"/>
  <c r="D68"/>
  <c r="D69"/>
  <c r="D70"/>
  <c r="D71"/>
  <c r="D72"/>
  <c r="D73"/>
  <c r="D74"/>
  <c r="D75"/>
  <c r="D76"/>
  <c r="D77"/>
  <c r="D78"/>
  <c r="D79"/>
  <c r="D80"/>
  <c r="D64"/>
  <c r="D37"/>
  <c r="D38"/>
  <c r="D39"/>
  <c r="D40"/>
  <c r="D41"/>
  <c r="D42"/>
  <c r="D43"/>
  <c r="D44"/>
  <c r="D45"/>
  <c r="D46"/>
  <c r="D47"/>
  <c r="D48"/>
  <c r="D49"/>
  <c r="D50"/>
  <c r="D51"/>
  <c r="D52"/>
  <c r="D36"/>
  <c r="D9"/>
  <c r="D10"/>
  <c r="D11"/>
  <c r="D12"/>
  <c r="D13"/>
  <c r="D14"/>
  <c r="D15"/>
  <c r="D16"/>
  <c r="D17"/>
  <c r="D18"/>
  <c r="D19"/>
  <c r="D20"/>
  <c r="D21"/>
  <c r="D22"/>
  <c r="D23"/>
  <c r="D8"/>
  <c r="E79" i="19"/>
  <c r="E80"/>
  <c r="E81"/>
  <c r="E82"/>
  <c r="E78"/>
  <c r="E37"/>
  <c r="E38"/>
  <c r="E39"/>
  <c r="E40"/>
  <c r="E41"/>
  <c r="E42"/>
  <c r="E43"/>
  <c r="E44"/>
  <c r="E45"/>
  <c r="E46"/>
  <c r="E47"/>
  <c r="E48"/>
  <c r="E49"/>
  <c r="E50"/>
  <c r="E51"/>
  <c r="E9"/>
  <c r="E10"/>
  <c r="E11"/>
  <c r="E12"/>
  <c r="E13"/>
  <c r="E14"/>
  <c r="E15"/>
  <c r="E16"/>
  <c r="E17"/>
  <c r="E18"/>
  <c r="E19"/>
  <c r="E20"/>
  <c r="E21"/>
  <c r="E22"/>
  <c r="E23"/>
  <c r="E24"/>
  <c r="E25"/>
  <c r="E26"/>
  <c r="E37" i="27"/>
  <c r="E38"/>
  <c r="E39"/>
  <c r="E40"/>
  <c r="E41"/>
  <c r="E42"/>
  <c r="E43"/>
  <c r="E44"/>
  <c r="E45"/>
  <c r="E46"/>
  <c r="E47"/>
  <c r="E48"/>
  <c r="E49"/>
  <c r="E50"/>
  <c r="E51"/>
  <c r="E52"/>
  <c r="E53"/>
  <c r="E54"/>
  <c r="E36"/>
  <c r="E65"/>
  <c r="E66"/>
  <c r="E67"/>
  <c r="E68"/>
  <c r="E69"/>
  <c r="E70"/>
  <c r="E71"/>
  <c r="E72"/>
  <c r="E73"/>
  <c r="E74"/>
  <c r="E75"/>
  <c r="E76"/>
  <c r="E77"/>
  <c r="E78"/>
  <c r="E79"/>
  <c r="E80"/>
  <c r="E81"/>
  <c r="E82"/>
  <c r="E64"/>
  <c r="E9"/>
  <c r="E10"/>
  <c r="E11"/>
  <c r="E12"/>
  <c r="E13"/>
  <c r="E14"/>
  <c r="E15"/>
  <c r="E16"/>
  <c r="E17"/>
  <c r="E18"/>
  <c r="E19"/>
  <c r="E20"/>
  <c r="E21"/>
  <c r="E22"/>
  <c r="E23"/>
  <c r="E24"/>
  <c r="E25"/>
  <c r="E26"/>
  <c r="E8"/>
  <c r="J34" i="9"/>
  <c r="J35"/>
  <c r="J36"/>
  <c r="J37"/>
  <c r="J38"/>
  <c r="J39"/>
  <c r="J40"/>
  <c r="J41"/>
  <c r="J42"/>
  <c r="J43"/>
  <c r="J44"/>
  <c r="J45"/>
  <c r="J46"/>
  <c r="J47"/>
  <c r="J48"/>
  <c r="J49"/>
  <c r="J50"/>
  <c r="J51"/>
  <c r="J33"/>
  <c r="J8"/>
  <c r="J9"/>
  <c r="J10"/>
  <c r="J11"/>
  <c r="J12"/>
  <c r="J13"/>
  <c r="J14"/>
  <c r="J15"/>
  <c r="J16"/>
  <c r="J17"/>
  <c r="J18"/>
  <c r="J19"/>
  <c r="J20"/>
  <c r="J21"/>
  <c r="J22"/>
  <c r="J23"/>
  <c r="J24"/>
  <c r="J25"/>
  <c r="J26"/>
  <c r="J47" i="20"/>
  <c r="J48"/>
  <c r="J49"/>
  <c r="J50"/>
  <c r="B13" i="3"/>
  <c r="C13"/>
  <c r="B14"/>
  <c r="E14"/>
  <c r="C14"/>
  <c r="B15"/>
  <c r="C15"/>
  <c r="B16"/>
  <c r="C16"/>
  <c r="B17"/>
  <c r="C17"/>
  <c r="E17"/>
  <c r="B18"/>
  <c r="E18"/>
  <c r="C18"/>
  <c r="B19"/>
  <c r="C19"/>
  <c r="E19"/>
  <c r="B20"/>
  <c r="E20"/>
  <c r="C20"/>
  <c r="B21"/>
  <c r="C21"/>
  <c r="B22"/>
  <c r="C22"/>
  <c r="E22"/>
  <c r="B23"/>
  <c r="C23"/>
  <c r="E23"/>
  <c r="B24"/>
  <c r="E24"/>
  <c r="C24"/>
  <c r="B25"/>
  <c r="C25"/>
  <c r="B26"/>
  <c r="C26"/>
  <c r="E26"/>
  <c r="B9"/>
  <c r="C9"/>
  <c r="E9"/>
  <c r="D9"/>
  <c r="B10"/>
  <c r="C10"/>
  <c r="D10"/>
  <c r="B11"/>
  <c r="C11"/>
  <c r="D11"/>
  <c r="B12"/>
  <c r="E12"/>
  <c r="C12"/>
  <c r="D12"/>
  <c r="C8"/>
  <c r="D8"/>
  <c r="B8"/>
  <c r="E67" i="19"/>
  <c r="E68"/>
  <c r="E66"/>
  <c r="E65"/>
  <c r="E64"/>
  <c r="E63"/>
  <c r="E62"/>
  <c r="E61"/>
  <c r="E60"/>
  <c r="E59"/>
  <c r="E58"/>
  <c r="E36"/>
  <c r="E8"/>
  <c r="E26" i="10"/>
  <c r="E78"/>
  <c r="E104"/>
  <c r="B52"/>
  <c r="E52"/>
  <c r="C52"/>
  <c r="E27"/>
  <c r="E79"/>
  <c r="E105"/>
  <c r="B53"/>
  <c r="E53"/>
  <c r="C53"/>
  <c r="C51"/>
  <c r="B51"/>
  <c r="E51"/>
  <c r="C50"/>
  <c r="B50"/>
  <c r="C49"/>
  <c r="B49"/>
  <c r="E49"/>
  <c r="C48"/>
  <c r="B48"/>
  <c r="E48"/>
  <c r="C47"/>
  <c r="B47"/>
  <c r="E47"/>
  <c r="C46"/>
  <c r="B46"/>
  <c r="C45"/>
  <c r="B45"/>
  <c r="E45"/>
  <c r="C44"/>
  <c r="B44"/>
  <c r="E44"/>
  <c r="C43"/>
  <c r="B43"/>
  <c r="E43"/>
  <c r="C42"/>
  <c r="B42"/>
  <c r="E42"/>
  <c r="C41"/>
  <c r="B41"/>
  <c r="E41"/>
  <c r="C40"/>
  <c r="B40"/>
  <c r="E40"/>
  <c r="D39"/>
  <c r="C39"/>
  <c r="B39"/>
  <c r="E39"/>
  <c r="D38"/>
  <c r="C38"/>
  <c r="B38"/>
  <c r="E38"/>
  <c r="D37"/>
  <c r="C37"/>
  <c r="B37"/>
  <c r="E37"/>
  <c r="D36"/>
  <c r="C36"/>
  <c r="B36"/>
  <c r="D35"/>
  <c r="C35"/>
  <c r="B35"/>
  <c r="D34"/>
  <c r="C34"/>
  <c r="B34"/>
  <c r="E103"/>
  <c r="E102"/>
  <c r="E101"/>
  <c r="E100"/>
  <c r="E99"/>
  <c r="E98"/>
  <c r="E97"/>
  <c r="E96"/>
  <c r="E95"/>
  <c r="E94"/>
  <c r="E93"/>
  <c r="E92"/>
  <c r="E91"/>
  <c r="E90"/>
  <c r="E89"/>
  <c r="E88"/>
  <c r="E87"/>
  <c r="E86"/>
  <c r="E77"/>
  <c r="E76"/>
  <c r="E75"/>
  <c r="E74"/>
  <c r="E73"/>
  <c r="E72"/>
  <c r="E71"/>
  <c r="E70"/>
  <c r="E69"/>
  <c r="E68"/>
  <c r="E67"/>
  <c r="E66"/>
  <c r="E65"/>
  <c r="E64"/>
  <c r="E63"/>
  <c r="E62"/>
  <c r="E61"/>
  <c r="E60"/>
  <c r="E25"/>
  <c r="E24"/>
  <c r="E23"/>
  <c r="E22"/>
  <c r="E21"/>
  <c r="E20"/>
  <c r="E19"/>
  <c r="E18"/>
  <c r="E17"/>
  <c r="E16"/>
  <c r="E15"/>
  <c r="E14"/>
  <c r="E13"/>
  <c r="E12"/>
  <c r="E11"/>
  <c r="E10"/>
  <c r="E9"/>
  <c r="E8"/>
  <c r="A34" i="9"/>
  <c r="A35"/>
  <c r="A36"/>
  <c r="A37"/>
  <c r="A38"/>
  <c r="A39"/>
  <c r="A40"/>
  <c r="A41"/>
  <c r="A42"/>
  <c r="A43"/>
  <c r="A44"/>
  <c r="A45"/>
  <c r="A46"/>
  <c r="A47"/>
  <c r="A48"/>
  <c r="A49"/>
  <c r="A50"/>
  <c r="A51"/>
  <c r="A52"/>
  <c r="A9"/>
  <c r="A10"/>
  <c r="A11"/>
  <c r="A12"/>
  <c r="A13"/>
  <c r="A14"/>
  <c r="A15"/>
  <c r="A16"/>
  <c r="A17"/>
  <c r="A18"/>
  <c r="A19"/>
  <c r="A20"/>
  <c r="A21"/>
  <c r="A22"/>
  <c r="A23"/>
  <c r="A24"/>
  <c r="A25"/>
  <c r="A26"/>
  <c r="A27"/>
  <c r="A28"/>
  <c r="N41" i="20"/>
  <c r="C49"/>
  <c r="N48"/>
  <c r="C47"/>
  <c r="N46"/>
  <c r="P46"/>
  <c r="C45"/>
  <c r="N42"/>
  <c r="P42"/>
  <c r="C40"/>
  <c r="C39"/>
  <c r="C37"/>
  <c r="E25" i="3"/>
  <c r="E50"/>
  <c r="E75"/>
  <c r="E51"/>
  <c r="E76"/>
  <c r="E74"/>
  <c r="E73"/>
  <c r="E72"/>
  <c r="E71"/>
  <c r="E70"/>
  <c r="E69"/>
  <c r="E68"/>
  <c r="E67"/>
  <c r="E66"/>
  <c r="E65"/>
  <c r="E64"/>
  <c r="E61"/>
  <c r="E59"/>
  <c r="E49"/>
  <c r="E48"/>
  <c r="E47"/>
  <c r="E45"/>
  <c r="E44"/>
  <c r="E43"/>
  <c r="E42"/>
  <c r="E41"/>
  <c r="E40"/>
  <c r="E39"/>
  <c r="E38"/>
  <c r="E37"/>
  <c r="E36"/>
  <c r="E35"/>
  <c r="E34"/>
  <c r="E33"/>
  <c r="E16"/>
  <c r="D39" i="2"/>
  <c r="D40"/>
  <c r="G67" i="1"/>
  <c r="G68"/>
  <c r="D38" i="2"/>
  <c r="G66" i="1"/>
  <c r="D37" i="2"/>
  <c r="G65" i="1"/>
  <c r="G8" i="7"/>
  <c r="E8"/>
  <c r="D36" i="2"/>
  <c r="G64" i="1"/>
  <c r="G63"/>
  <c r="D34" i="2"/>
  <c r="D33"/>
  <c r="D32"/>
  <c r="D31"/>
  <c r="D30"/>
  <c r="D29"/>
  <c r="D28"/>
  <c r="D27"/>
  <c r="D26"/>
  <c r="D25"/>
  <c r="D24"/>
  <c r="D23"/>
  <c r="D22"/>
  <c r="D21"/>
  <c r="D20"/>
  <c r="D19"/>
  <c r="D18"/>
  <c r="D17"/>
  <c r="D16"/>
  <c r="D15"/>
  <c r="D14"/>
  <c r="D13"/>
  <c r="D12"/>
  <c r="D11"/>
  <c r="D10"/>
  <c r="D9"/>
  <c r="D8"/>
  <c r="G61" i="1"/>
  <c r="G62"/>
  <c r="G60"/>
  <c r="G59"/>
  <c r="G58"/>
  <c r="G57"/>
  <c r="G56"/>
  <c r="G55"/>
  <c r="G54"/>
  <c r="G53"/>
  <c r="B51"/>
  <c r="G51"/>
  <c r="G36"/>
  <c r="G37"/>
  <c r="B38"/>
  <c r="G38"/>
  <c r="B39"/>
  <c r="G39"/>
  <c r="B40"/>
  <c r="G40"/>
  <c r="B41"/>
  <c r="G41"/>
  <c r="B42"/>
  <c r="G42"/>
  <c r="B43"/>
  <c r="G43"/>
  <c r="B44"/>
  <c r="G44"/>
  <c r="B45"/>
  <c r="G45"/>
  <c r="B46"/>
  <c r="G46"/>
  <c r="B47"/>
  <c r="G47"/>
  <c r="B48"/>
  <c r="G48"/>
  <c r="B49"/>
  <c r="G49"/>
  <c r="B50"/>
  <c r="G50"/>
  <c r="B52"/>
  <c r="G52"/>
  <c r="L50" i="20"/>
  <c r="I50"/>
  <c r="G50"/>
  <c r="D51"/>
  <c r="M50"/>
  <c r="L49"/>
  <c r="I49"/>
  <c r="G49"/>
  <c r="E49"/>
  <c r="M48"/>
  <c r="K48"/>
  <c r="H48"/>
  <c r="F48"/>
  <c r="D48"/>
  <c r="C48"/>
  <c r="L47"/>
  <c r="I47"/>
  <c r="G47"/>
  <c r="E47"/>
  <c r="N47"/>
  <c r="P47"/>
  <c r="M46"/>
  <c r="K46"/>
  <c r="H46"/>
  <c r="F46"/>
  <c r="C46"/>
  <c r="L45"/>
  <c r="I45"/>
  <c r="G45"/>
  <c r="E45"/>
  <c r="N45"/>
  <c r="P45"/>
  <c r="M44"/>
  <c r="I43"/>
  <c r="G43"/>
  <c r="F42"/>
  <c r="D42"/>
  <c r="C42"/>
  <c r="H41"/>
  <c r="C41"/>
  <c r="H40"/>
  <c r="E40"/>
  <c r="N40"/>
  <c r="P40"/>
  <c r="K39"/>
  <c r="H39"/>
  <c r="N39"/>
  <c r="P39"/>
  <c r="H38"/>
  <c r="N38"/>
  <c r="P38"/>
  <c r="K37"/>
  <c r="H37"/>
  <c r="N37"/>
  <c r="N35"/>
  <c r="P35"/>
  <c r="K34"/>
  <c r="H49"/>
  <c r="F49"/>
  <c r="D49"/>
  <c r="L48"/>
  <c r="I48"/>
  <c r="G48"/>
  <c r="E48"/>
  <c r="M47"/>
  <c r="K47"/>
  <c r="H47"/>
  <c r="F47"/>
  <c r="D47"/>
  <c r="I46"/>
  <c r="M45"/>
  <c r="K45"/>
  <c r="H45"/>
  <c r="F45"/>
  <c r="D45"/>
  <c r="K43"/>
  <c r="H43"/>
  <c r="E42"/>
  <c r="L41"/>
  <c r="I41"/>
  <c r="E41"/>
  <c r="I40"/>
  <c r="F40"/>
  <c r="D40"/>
  <c r="I39"/>
  <c r="F39"/>
  <c r="D39"/>
  <c r="F38"/>
  <c r="D38"/>
  <c r="I37"/>
  <c r="F37"/>
  <c r="D37"/>
  <c r="F36"/>
  <c r="F34"/>
  <c r="D34"/>
  <c r="E60" i="3"/>
  <c r="E62"/>
  <c r="E58"/>
  <c r="E13"/>
  <c r="E63"/>
  <c r="F33" i="20"/>
  <c r="I33"/>
  <c r="H33"/>
  <c r="D33"/>
  <c r="C33"/>
  <c r="N33"/>
  <c r="K33"/>
  <c r="L52"/>
  <c r="F52"/>
  <c r="M52"/>
  <c r="K52"/>
  <c r="H52"/>
  <c r="D52"/>
  <c r="I52"/>
  <c r="G52"/>
  <c r="E52"/>
  <c r="E54" i="10"/>
  <c r="E36"/>
  <c r="E46"/>
  <c r="E50"/>
  <c r="P37" i="20"/>
  <c r="E11" i="3"/>
  <c r="E15"/>
  <c r="E8"/>
  <c r="E10"/>
  <c r="E34" i="10"/>
  <c r="E35"/>
  <c r="P53" i="20"/>
  <c r="P52"/>
  <c r="P48"/>
  <c r="B33"/>
  <c r="P33"/>
  <c r="M43"/>
  <c r="H35"/>
  <c r="F51"/>
  <c r="I35"/>
  <c r="D43"/>
  <c r="L44"/>
  <c r="N34"/>
  <c r="P34"/>
  <c r="K36"/>
  <c r="N43"/>
  <c r="P43"/>
  <c r="H44"/>
  <c r="H50"/>
  <c r="N50"/>
  <c r="P50"/>
  <c r="I51"/>
  <c r="D36"/>
  <c r="I38"/>
  <c r="G41"/>
  <c r="F43"/>
  <c r="L46"/>
  <c r="H34"/>
  <c r="K41"/>
  <c r="E43"/>
  <c r="K44"/>
  <c r="D46"/>
  <c r="N49"/>
  <c r="P49"/>
  <c r="K50"/>
  <c r="E50"/>
  <c r="L51"/>
  <c r="C38"/>
  <c r="J51"/>
  <c r="I36"/>
  <c r="I34"/>
  <c r="G42"/>
  <c r="H42"/>
  <c r="H51"/>
  <c r="C51"/>
  <c r="D35"/>
  <c r="I42"/>
  <c r="G44"/>
  <c r="E46"/>
  <c r="K49"/>
  <c r="N36"/>
  <c r="P36"/>
  <c r="D41"/>
  <c r="K42"/>
  <c r="D44"/>
  <c r="D50"/>
  <c r="K51"/>
  <c r="E51"/>
  <c r="C35"/>
  <c r="N44"/>
  <c r="P44"/>
  <c r="C50"/>
  <c r="L43"/>
  <c r="E44"/>
  <c r="K35"/>
  <c r="C44"/>
  <c r="N51"/>
  <c r="P51"/>
  <c r="L42"/>
  <c r="I44"/>
  <c r="H36"/>
  <c r="M51"/>
  <c r="E27" i="3"/>
</calcChain>
</file>

<file path=xl/sharedStrings.xml><?xml version="1.0" encoding="utf-8"?>
<sst xmlns="http://schemas.openxmlformats.org/spreadsheetml/2006/main" count="553" uniqueCount="140">
  <si>
    <t>Films agréés</t>
  </si>
  <si>
    <t>films d'initiative française</t>
  </si>
  <si>
    <t>dont films 100% français</t>
  </si>
  <si>
    <t xml:space="preserve"> dont films de coproduction</t>
  </si>
  <si>
    <t>films de coproduction à majorité étrangère</t>
  </si>
  <si>
    <t>Total</t>
  </si>
  <si>
    <t>et orientale (fonds ECO) jusqu'en 1997 et les films bénéficiaires du fonds SUD en 1998.</t>
  </si>
  <si>
    <t>Investissements dans la production française</t>
  </si>
  <si>
    <t>investissements français</t>
  </si>
  <si>
    <t>investissements étrangers</t>
  </si>
  <si>
    <t>Répartition des investissements</t>
  </si>
  <si>
    <t>nombre de films</t>
  </si>
  <si>
    <t>% par rapport aux films d'initiative française</t>
  </si>
  <si>
    <t>Nombre de films</t>
  </si>
  <si>
    <t>-</t>
  </si>
  <si>
    <t>Interventions des Sofica dans la production de films</t>
  </si>
  <si>
    <t>nombre d'interventions</t>
  </si>
  <si>
    <t>Répartition du financement des films d'initiative française</t>
  </si>
  <si>
    <t>apports des soficas</t>
  </si>
  <si>
    <t>soutien sélectif</t>
  </si>
  <si>
    <t>apports en coproduction des chaînes</t>
  </si>
  <si>
    <t>préachats des chaînes</t>
  </si>
  <si>
    <t>coproductions à majorité française</t>
  </si>
  <si>
    <t>coproductions à minorité française</t>
  </si>
  <si>
    <t>films bénéficiaires du fonds ECO</t>
  </si>
  <si>
    <t>nombre de films aidés</t>
  </si>
  <si>
    <t>apports étrangers</t>
  </si>
  <si>
    <t>Investissements totaux (M€)</t>
  </si>
  <si>
    <t>Investissements français (M€)</t>
  </si>
  <si>
    <t>investissements SOFICA (M€)</t>
  </si>
  <si>
    <t>Investissements étrangers (M€)</t>
  </si>
  <si>
    <t>montant des aides (M€)</t>
  </si>
  <si>
    <t>Coproductions internationales</t>
  </si>
  <si>
    <t>Soutien à la production de longs métrages</t>
  </si>
  <si>
    <t>aides régionales</t>
  </si>
  <si>
    <t>Devis moyen</t>
  </si>
  <si>
    <t>Devis médian</t>
  </si>
  <si>
    <t>Investissements (M€)</t>
  </si>
  <si>
    <t>PRODUCTION CINEMATOGRAPHIQUE</t>
  </si>
  <si>
    <t>Retour au menu "Production cinématographique"</t>
  </si>
  <si>
    <t>Définitions</t>
  </si>
  <si>
    <t>Réglementation</t>
  </si>
  <si>
    <t>Sources</t>
  </si>
  <si>
    <t>Définitions et sources</t>
  </si>
  <si>
    <t>Participation des chaînes en clair</t>
  </si>
  <si>
    <t>Participation de Canal+</t>
  </si>
  <si>
    <t>Participation de TPS</t>
  </si>
  <si>
    <t>Participation de CinéCinéma</t>
  </si>
  <si>
    <t>part des devis concernés (%)</t>
  </si>
  <si>
    <t>FILMS ET DEVIS</t>
  </si>
  <si>
    <t>total</t>
  </si>
  <si>
    <t>(M€)</t>
  </si>
  <si>
    <t>(%)</t>
  </si>
  <si>
    <t>Avances sur recettes</t>
  </si>
  <si>
    <t>Soutien à la production de courts métrages</t>
  </si>
  <si>
    <t>Deuxièmes films</t>
  </si>
  <si>
    <t>nombre</t>
  </si>
  <si>
    <t>FINANCEMENTS DES CHAINES</t>
  </si>
  <si>
    <t>FINANCEMENTS DES SOFICA</t>
  </si>
  <si>
    <t>AIDES A LA PRODUCTION</t>
  </si>
  <si>
    <t>(M€ courant)</t>
  </si>
  <si>
    <t>d'Europe centrale et orientale (fonds ECO) jusqu'en 1997 et les films bénéficiaires du fonds SUD en 1998.</t>
  </si>
  <si>
    <t>investissement moyen par film (K€)</t>
  </si>
  <si>
    <r>
      <t>1</t>
    </r>
    <r>
      <rPr>
        <sz val="8"/>
        <rFont val="Arial"/>
        <family val="2"/>
      </rPr>
      <t xml:space="preserve"> Il s'agit des films agréés dans le cadre d'une aide sélective : les films bénéficiaires du fonds d'aide aux productions </t>
    </r>
  </si>
  <si>
    <r>
      <t>films des aides sélectives</t>
    </r>
    <r>
      <rPr>
        <vertAlign val="superscript"/>
        <sz val="9"/>
        <rFont val="Arial"/>
        <family val="2"/>
      </rPr>
      <t>1</t>
    </r>
  </si>
  <si>
    <r>
      <t>1</t>
    </r>
    <r>
      <rPr>
        <sz val="8"/>
        <rFont val="Arial"/>
        <family val="2"/>
      </rPr>
      <t xml:space="preserve"> Il s'agit des films agréés dans le cadre d'une aide sélective : les films bénéficiaires du fonds d'aide aux productions d'Europe centrale</t>
    </r>
  </si>
  <si>
    <r>
      <t>1</t>
    </r>
    <r>
      <rPr>
        <sz val="8"/>
        <rFont val="Arial"/>
        <family val="2"/>
      </rPr>
      <t xml:space="preserve"> Films d'initiative française</t>
    </r>
  </si>
  <si>
    <t>7 à 10 M€</t>
  </si>
  <si>
    <t>5 à 7 M€</t>
  </si>
  <si>
    <t>4 à 5 M€</t>
  </si>
  <si>
    <t>2 à 4 M€</t>
  </si>
  <si>
    <t>1 à 2 M€</t>
  </si>
  <si>
    <t>moins de 1 M€</t>
  </si>
  <si>
    <t>% des devis</t>
  </si>
  <si>
    <t>Répartition des films et des investissements selon le devis</t>
  </si>
  <si>
    <t xml:space="preserve">Participation des chaînes </t>
  </si>
  <si>
    <t>Participation des chaînes payantes</t>
  </si>
  <si>
    <t>Participation des chaînes</t>
  </si>
  <si>
    <t>Participation d'Orange Cinéma Séries</t>
  </si>
  <si>
    <t>Participation de TF1</t>
  </si>
  <si>
    <t>apports (M€)</t>
  </si>
  <si>
    <t>apport moyen par film (M€)</t>
  </si>
  <si>
    <t>apports totaux (M€)</t>
  </si>
  <si>
    <t>coproduction (M€)</t>
  </si>
  <si>
    <t>préachat (M€)</t>
  </si>
  <si>
    <t>Participation de France 2</t>
  </si>
  <si>
    <t>Participation de France 3</t>
  </si>
  <si>
    <t>Participation de M6</t>
  </si>
  <si>
    <t>Participation d'Arte</t>
  </si>
  <si>
    <t>Participation des autres chaînes de la TNT</t>
  </si>
  <si>
    <t>Films sans financement de chaîne de télévision</t>
  </si>
  <si>
    <t>devis (M€)</t>
  </si>
  <si>
    <t>devis moyen par film (M€)</t>
  </si>
  <si>
    <r>
      <t>dont FIF</t>
    </r>
    <r>
      <rPr>
        <b/>
        <vertAlign val="superscript"/>
        <sz val="9"/>
        <rFont val="Arial"/>
        <family val="2"/>
      </rPr>
      <t>1</t>
    </r>
  </si>
  <si>
    <t>Films bénéficiaires d'un mandat d'exploitation</t>
  </si>
  <si>
    <t>montant (M€)</t>
  </si>
  <si>
    <t>montant moyen par film (K€)</t>
  </si>
  <si>
    <t>devis des films concernés (M€)</t>
  </si>
  <si>
    <t>part dans les devis des films concernés (%)</t>
  </si>
  <si>
    <r>
      <rPr>
        <vertAlign val="superscript"/>
        <sz val="8"/>
        <rFont val="Arial"/>
        <family val="2"/>
      </rPr>
      <t>1</t>
    </r>
    <r>
      <rPr>
        <sz val="8"/>
        <rFont val="Arial"/>
        <family val="2"/>
      </rPr>
      <t>Soutien automatique mobilisé dans l'année sur des films de long métrage agréés dans l'année ou antérieurement, des courts métrages ou des œuvres en phase de préparation</t>
    </r>
  </si>
  <si>
    <t>plus de 15 M€</t>
  </si>
  <si>
    <t>10 à 15 M€</t>
  </si>
  <si>
    <t>Premiers films d'initiative française</t>
  </si>
  <si>
    <t>Nombre de films agréés selon le type de production</t>
  </si>
  <si>
    <t>films avec avance sur recettes avant réalisation</t>
  </si>
  <si>
    <t>Devis moyen et devis médian des films d'initiative française</t>
  </si>
  <si>
    <t>nc</t>
  </si>
  <si>
    <r>
      <t>apports des producteurs français</t>
    </r>
    <r>
      <rPr>
        <vertAlign val="superscript"/>
        <sz val="9"/>
        <rFont val="Arial"/>
        <family val="2"/>
      </rPr>
      <t>1</t>
    </r>
  </si>
  <si>
    <r>
      <t>soutien automatique</t>
    </r>
    <r>
      <rPr>
        <vertAlign val="superscript"/>
        <sz val="9"/>
        <rFont val="Arial"/>
        <family val="2"/>
      </rPr>
      <t>2</t>
    </r>
  </si>
  <si>
    <r>
      <t>mandats groupés</t>
    </r>
    <r>
      <rPr>
        <vertAlign val="superscript"/>
        <sz val="9"/>
        <rFont val="Arial"/>
        <family val="2"/>
      </rPr>
      <t>3</t>
    </r>
  </si>
  <si>
    <r>
      <t>mandats étrangers</t>
    </r>
    <r>
      <rPr>
        <vertAlign val="superscript"/>
        <sz val="9"/>
        <rFont val="Arial"/>
        <family val="2"/>
      </rPr>
      <t>3 4</t>
    </r>
  </si>
  <si>
    <r>
      <t>mandats éditeurs vidéo</t>
    </r>
    <r>
      <rPr>
        <vertAlign val="superscript"/>
        <sz val="9"/>
        <rFont val="Arial"/>
        <family val="2"/>
      </rPr>
      <t>3</t>
    </r>
  </si>
  <si>
    <r>
      <t>mandats distributeurs salles</t>
    </r>
    <r>
      <rPr>
        <vertAlign val="superscript"/>
        <sz val="9"/>
        <rFont val="Arial"/>
        <family val="2"/>
      </rPr>
      <t>3</t>
    </r>
  </si>
  <si>
    <r>
      <t>2</t>
    </r>
    <r>
      <rPr>
        <sz val="8"/>
        <rFont val="Arial"/>
        <family val="2"/>
      </rPr>
      <t xml:space="preserve"> Soutien mobilisé dans l'année d'agrément.</t>
    </r>
  </si>
  <si>
    <r>
      <t>4</t>
    </r>
    <r>
      <rPr>
        <sz val="8"/>
        <rFont val="Arial"/>
        <family val="2"/>
      </rPr>
      <t xml:space="preserve"> Mandats pour la vente des films sur les marchés hors des pays coproducteurs.</t>
    </r>
  </si>
  <si>
    <r>
      <t>3</t>
    </r>
    <r>
      <rPr>
        <sz val="8"/>
        <rFont val="Arial"/>
        <family val="2"/>
      </rPr>
      <t xml:space="preserve"> Les mandats sont des achats de droit pour les différents circuits de distribution du film. Ils peuvent être réalisés pour un circuit particulier ou pour plusieurs circuits (mutualisation des mandats). Depuis 2008, ces mandats mutualisés sont différenciés.</t>
    </r>
  </si>
  <si>
    <t>Nombre de films agréés selon le type de production (100%, majoritaire, minoritaire)</t>
  </si>
  <si>
    <t>Investissements dans la production française selon la provenance des fonds (ensemble des films agréés)</t>
  </si>
  <si>
    <t>Répartition des investissements selon le type de production (100%, majoritaire, minoritaire) et la provenance des fonds</t>
  </si>
  <si>
    <t>Répartition du financement des films d'initiative française (par type de financeurs)</t>
  </si>
  <si>
    <t>Deuxièmes films d'initiative française</t>
  </si>
  <si>
    <t>Participation de Ciné+</t>
  </si>
  <si>
    <t>Participation des autres chaînes en clair</t>
  </si>
  <si>
    <t>Films sans financement de chaînes de télévision</t>
  </si>
  <si>
    <t>MANDATS DE DISTRIBUTION EN SALLES, EN VIDEO ET A L'ETRANGER</t>
  </si>
  <si>
    <t>Films bénéficiaires d'un mandat de distribution</t>
  </si>
  <si>
    <t>Interventions des collectivités locales dans la production de films</t>
  </si>
  <si>
    <t>FINANCEMENTS DES COLLECTIVITES LOCALES</t>
  </si>
  <si>
    <r>
      <t>1</t>
    </r>
    <r>
      <rPr>
        <sz val="8"/>
        <rFont val="Arial"/>
        <family val="2"/>
      </rPr>
      <t xml:space="preserve"> Les apports des producteurs français doivent être considérés comme un reste à financer puisque le montant indiqué est la différence entre l'ensemble des financements détaillés 
et le devis.</t>
    </r>
  </si>
  <si>
    <r>
      <t>Soutien automatique</t>
    </r>
    <r>
      <rPr>
        <b/>
        <vertAlign val="superscript"/>
        <sz val="9"/>
        <rFont val="Arial"/>
        <family val="2"/>
      </rPr>
      <t>1</t>
    </r>
  </si>
  <si>
    <t>films</t>
  </si>
  <si>
    <t>financements français (M€)</t>
  </si>
  <si>
    <r>
      <t>mandats étrangers (part française)</t>
    </r>
    <r>
      <rPr>
        <vertAlign val="superscript"/>
        <sz val="9"/>
        <rFont val="Arial"/>
        <family val="2"/>
      </rPr>
      <t>3 4</t>
    </r>
  </si>
  <si>
    <r>
      <t>mandats étrangers (part étrangère)</t>
    </r>
    <r>
      <rPr>
        <vertAlign val="superscript"/>
        <sz val="9"/>
        <rFont val="Arial"/>
        <family val="2"/>
      </rPr>
      <t>3 4</t>
    </r>
  </si>
  <si>
    <t>nombre  de films</t>
  </si>
  <si>
    <t>aides avant réalisation*</t>
  </si>
  <si>
    <t>aides après réalisation*</t>
  </si>
  <si>
    <t>*anciennement appelées prix de qualité.</t>
  </si>
  <si>
    <t>Mis à jour le 5 avril 2016</t>
  </si>
  <si>
    <t>*aides au programme + aides au film à film (anciennement contributions financières).</t>
  </si>
</sst>
</file>

<file path=xl/styles.xml><?xml version="1.0" encoding="utf-8"?>
<styleSheet xmlns="http://schemas.openxmlformats.org/spreadsheetml/2006/main">
  <numFmts count="9">
    <numFmt numFmtId="164" formatCode="#,##0.0"/>
    <numFmt numFmtId="165" formatCode="0.0"/>
    <numFmt numFmtId="166" formatCode="0.000"/>
    <numFmt numFmtId="167" formatCode="#,##0.0,,"/>
    <numFmt numFmtId="168" formatCode="#,##0.00,,"/>
    <numFmt numFmtId="169" formatCode="0.0,,"/>
    <numFmt numFmtId="170" formatCode="#,##0.0,"/>
    <numFmt numFmtId="171" formatCode="0.0%"/>
    <numFmt numFmtId="172" formatCode="0.00,,"/>
  </numFmts>
  <fonts count="26">
    <font>
      <sz val="10"/>
      <name val="MS Sans Serif"/>
    </font>
    <font>
      <sz val="10"/>
      <name val="MS Sans Serif"/>
      <family val="2"/>
    </font>
    <font>
      <sz val="8"/>
      <name val="MS Sans Serif"/>
      <family val="2"/>
    </font>
    <font>
      <sz val="10"/>
      <name val="Arial"/>
      <family val="2"/>
    </font>
    <font>
      <b/>
      <sz val="10"/>
      <name val="Arial"/>
      <family val="2"/>
    </font>
    <font>
      <b/>
      <sz val="12"/>
      <name val="Arial"/>
      <family val="2"/>
    </font>
    <font>
      <u/>
      <sz val="10"/>
      <color indexed="12"/>
      <name val="Arial"/>
      <family val="2"/>
    </font>
    <font>
      <sz val="10"/>
      <color indexed="12"/>
      <name val="Arial"/>
      <family val="2"/>
    </font>
    <font>
      <sz val="9"/>
      <name val="Arial"/>
      <family val="2"/>
    </font>
    <font>
      <b/>
      <sz val="9"/>
      <name val="Arial"/>
      <family val="2"/>
    </font>
    <font>
      <sz val="8"/>
      <name val="Arial"/>
      <family val="2"/>
    </font>
    <font>
      <sz val="9"/>
      <color indexed="10"/>
      <name val="Arial"/>
      <family val="2"/>
    </font>
    <font>
      <b/>
      <i/>
      <sz val="12"/>
      <name val="Arial"/>
      <family val="2"/>
    </font>
    <font>
      <sz val="12"/>
      <name val="Arial"/>
      <family val="2"/>
    </font>
    <font>
      <u/>
      <sz val="12"/>
      <name val="Arial"/>
      <family val="2"/>
    </font>
    <font>
      <b/>
      <sz val="20"/>
      <name val="Arial"/>
      <family val="2"/>
    </font>
    <font>
      <b/>
      <sz val="8"/>
      <name val="Arial"/>
      <family val="2"/>
    </font>
    <font>
      <vertAlign val="superscript"/>
      <sz val="8"/>
      <name val="Arial"/>
      <family val="2"/>
    </font>
    <font>
      <vertAlign val="superscript"/>
      <sz val="9"/>
      <name val="Arial"/>
      <family val="2"/>
    </font>
    <font>
      <b/>
      <vertAlign val="superscript"/>
      <sz val="9"/>
      <name val="Arial"/>
      <family val="2"/>
    </font>
    <font>
      <u/>
      <sz val="12"/>
      <color theme="1"/>
      <name val="Arial"/>
      <family val="2"/>
    </font>
    <font>
      <b/>
      <sz val="10"/>
      <color indexed="12"/>
      <name val="Arial"/>
      <family val="2"/>
    </font>
    <font>
      <b/>
      <u/>
      <sz val="10"/>
      <color indexed="12"/>
      <name val="Arial"/>
      <family val="2"/>
    </font>
    <font>
      <b/>
      <vertAlign val="superscript"/>
      <sz val="8"/>
      <name val="Arial"/>
      <family val="2"/>
    </font>
    <font>
      <sz val="8"/>
      <color indexed="12"/>
      <name val="Arial"/>
      <family val="2"/>
    </font>
    <font>
      <sz val="9"/>
      <color rgb="FF00B0F0"/>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xf numFmtId="0" fontId="6" fillId="0" borderId="0" applyNumberFormat="0" applyFill="0" applyBorder="0" applyAlignment="0" applyProtection="0">
      <alignment vertical="top"/>
      <protection locked="0"/>
    </xf>
    <xf numFmtId="40" fontId="1" fillId="0" borderId="0" applyFont="0" applyFill="0" applyBorder="0" applyAlignment="0" applyProtection="0"/>
    <xf numFmtId="9" fontId="1" fillId="0" borderId="0" applyFont="0" applyFill="0" applyBorder="0" applyAlignment="0" applyProtection="0"/>
    <xf numFmtId="0" fontId="1" fillId="0" borderId="0"/>
  </cellStyleXfs>
  <cellXfs count="211">
    <xf numFmtId="0" fontId="0" fillId="0" borderId="0" xfId="0"/>
    <xf numFmtId="0" fontId="3" fillId="0" borderId="0" xfId="0" applyFont="1"/>
    <xf numFmtId="0" fontId="5" fillId="0" borderId="0" xfId="0" applyFont="1"/>
    <xf numFmtId="3" fontId="3" fillId="0" borderId="0" xfId="0" applyNumberFormat="1" applyFont="1"/>
    <xf numFmtId="3" fontId="7" fillId="0" borderId="0" xfId="0" applyNumberFormat="1" applyFont="1"/>
    <xf numFmtId="0" fontId="7" fillId="0" borderId="0" xfId="0" applyFont="1"/>
    <xf numFmtId="0" fontId="6" fillId="0" borderId="0" xfId="1" applyFont="1" applyAlignment="1" applyProtection="1"/>
    <xf numFmtId="0" fontId="8" fillId="0" borderId="0"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vertical="center" wrapText="1"/>
    </xf>
    <xf numFmtId="0" fontId="8" fillId="0" borderId="1" xfId="0" applyFont="1" applyBorder="1" applyAlignment="1">
      <alignment horizontal="right" vertical="center" wrapText="1"/>
    </xf>
    <xf numFmtId="0" fontId="10" fillId="0" borderId="1" xfId="0" applyFont="1" applyBorder="1" applyAlignment="1">
      <alignment horizontal="right" vertical="center" wrapText="1"/>
    </xf>
    <xf numFmtId="0" fontId="9" fillId="0" borderId="1" xfId="0" applyFont="1" applyBorder="1" applyAlignment="1">
      <alignment horizontal="right" vertical="center"/>
    </xf>
    <xf numFmtId="0" fontId="8" fillId="0" borderId="1" xfId="0" applyFont="1" applyBorder="1" applyAlignment="1">
      <alignment vertical="center"/>
    </xf>
    <xf numFmtId="0" fontId="10" fillId="0" borderId="1" xfId="0" applyFont="1" applyBorder="1" applyAlignment="1">
      <alignment vertical="center"/>
    </xf>
    <xf numFmtId="0" fontId="9" fillId="0" borderId="1" xfId="0" applyFont="1" applyBorder="1" applyAlignment="1">
      <alignment vertical="center"/>
    </xf>
    <xf numFmtId="0" fontId="8" fillId="0" borderId="1" xfId="0" quotePrefix="1" applyFont="1" applyBorder="1" applyAlignment="1">
      <alignment horizontal="righ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8" fillId="0" borderId="0" xfId="0" applyFont="1" applyBorder="1"/>
    <xf numFmtId="0" fontId="9" fillId="0" borderId="0" xfId="0" applyFont="1" applyBorder="1"/>
    <xf numFmtId="0" fontId="4"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horizontal="left"/>
    </xf>
    <xf numFmtId="0" fontId="3" fillId="0" borderId="0" xfId="0" applyFont="1" applyBorder="1"/>
    <xf numFmtId="0" fontId="3" fillId="0" borderId="0" xfId="0" applyFont="1" applyBorder="1" applyAlignment="1">
      <alignment horizontal="right"/>
    </xf>
    <xf numFmtId="0" fontId="8" fillId="0" borderId="0" xfId="0" applyFont="1" applyBorder="1" applyAlignment="1">
      <alignment horizontal="left"/>
    </xf>
    <xf numFmtId="0" fontId="8" fillId="0" borderId="0" xfId="0" applyFont="1" applyBorder="1" applyAlignment="1">
      <alignment horizontal="right"/>
    </xf>
    <xf numFmtId="0" fontId="9" fillId="0" borderId="1" xfId="0" applyFont="1" applyBorder="1" applyAlignment="1">
      <alignment horizontal="left" vertical="center" wrapText="1"/>
    </xf>
    <xf numFmtId="164" fontId="8" fillId="0" borderId="1" xfId="0" applyNumberFormat="1" applyFont="1" applyBorder="1" applyAlignment="1">
      <alignment horizontal="right" vertical="center" wrapText="1"/>
    </xf>
    <xf numFmtId="164" fontId="9" fillId="0" borderId="0" xfId="0" applyNumberFormat="1" applyFont="1" applyBorder="1" applyAlignment="1">
      <alignment vertical="center"/>
    </xf>
    <xf numFmtId="164" fontId="8" fillId="0" borderId="0" xfId="0" applyNumberFormat="1" applyFont="1" applyBorder="1" applyAlignment="1">
      <alignment vertical="center"/>
    </xf>
    <xf numFmtId="167" fontId="8" fillId="0" borderId="0" xfId="0" applyNumberFormat="1" applyFont="1" applyBorder="1" applyAlignment="1">
      <alignment vertical="center"/>
    </xf>
    <xf numFmtId="0" fontId="8" fillId="0" borderId="0" xfId="0" applyFont="1" applyAlignment="1">
      <alignment horizontal="left"/>
    </xf>
    <xf numFmtId="0" fontId="8" fillId="0" borderId="0" xfId="0" applyFont="1"/>
    <xf numFmtId="0" fontId="8" fillId="0" borderId="0" xfId="0" applyFont="1" applyAlignment="1">
      <alignment horizontal="right"/>
    </xf>
    <xf numFmtId="167" fontId="8" fillId="0" borderId="1" xfId="0" applyNumberFormat="1" applyFont="1" applyBorder="1" applyAlignment="1">
      <alignment vertical="center"/>
    </xf>
    <xf numFmtId="167" fontId="9" fillId="0" borderId="1" xfId="0" applyNumberFormat="1" applyFont="1" applyBorder="1" applyAlignment="1">
      <alignment horizontal="right" vertical="center"/>
    </xf>
    <xf numFmtId="167" fontId="8" fillId="0" borderId="1" xfId="0" applyNumberFormat="1" applyFont="1" applyBorder="1"/>
    <xf numFmtId="167" fontId="9" fillId="0" borderId="1" xfId="0" applyNumberFormat="1" applyFont="1" applyBorder="1"/>
    <xf numFmtId="0" fontId="4" fillId="0" borderId="0" xfId="0" applyFont="1" applyBorder="1" applyAlignment="1"/>
    <xf numFmtId="0" fontId="8" fillId="0" borderId="0" xfId="0" applyFont="1" applyBorder="1" applyAlignment="1">
      <alignment vertical="center" wrapText="1"/>
    </xf>
    <xf numFmtId="167" fontId="9" fillId="0" borderId="1" xfId="0" applyNumberFormat="1" applyFont="1" applyBorder="1" applyAlignment="1">
      <alignment vertical="center"/>
    </xf>
    <xf numFmtId="0" fontId="3" fillId="0" borderId="0" xfId="0" applyFont="1" applyBorder="1" applyAlignment="1"/>
    <xf numFmtId="0" fontId="9" fillId="0" borderId="1" xfId="0" applyFont="1" applyBorder="1" applyAlignment="1">
      <alignment horizontal="right" vertical="center" wrapText="1"/>
    </xf>
    <xf numFmtId="165" fontId="8" fillId="0" borderId="1" xfId="0" applyNumberFormat="1" applyFont="1" applyBorder="1" applyAlignment="1">
      <alignment vertical="center"/>
    </xf>
    <xf numFmtId="0" fontId="8" fillId="0" borderId="1" xfId="0" applyFont="1" applyBorder="1"/>
    <xf numFmtId="0" fontId="4" fillId="0" borderId="0" xfId="0" applyFont="1" applyBorder="1" applyAlignment="1">
      <alignment horizontal="center"/>
    </xf>
    <xf numFmtId="167" fontId="8" fillId="0" borderId="0" xfId="2" applyNumberFormat="1" applyFont="1" applyBorder="1" applyAlignment="1">
      <alignment vertical="center"/>
    </xf>
    <xf numFmtId="169" fontId="8" fillId="0" borderId="1" xfId="0" applyNumberFormat="1" applyFont="1" applyBorder="1" applyAlignment="1">
      <alignment vertical="center"/>
    </xf>
    <xf numFmtId="169" fontId="8" fillId="0" borderId="1" xfId="0" quotePrefix="1" applyNumberFormat="1" applyFont="1" applyBorder="1" applyAlignment="1">
      <alignment horizontal="right" vertical="center"/>
    </xf>
    <xf numFmtId="3" fontId="8" fillId="0" borderId="0" xfId="0" applyNumberFormat="1" applyFont="1" applyBorder="1" applyAlignment="1">
      <alignment vertical="center"/>
    </xf>
    <xf numFmtId="168" fontId="8" fillId="0" borderId="0" xfId="0" applyNumberFormat="1" applyFont="1" applyBorder="1" applyAlignment="1">
      <alignment vertical="center"/>
    </xf>
    <xf numFmtId="0" fontId="10" fillId="0" borderId="0" xfId="0" applyFont="1"/>
    <xf numFmtId="165" fontId="9" fillId="0" borderId="0" xfId="0" applyNumberFormat="1" applyFont="1" applyBorder="1" applyAlignment="1">
      <alignment vertical="center"/>
    </xf>
    <xf numFmtId="165" fontId="8" fillId="0" borderId="0" xfId="0" applyNumberFormat="1" applyFont="1" applyBorder="1" applyAlignment="1">
      <alignment vertical="center"/>
    </xf>
    <xf numFmtId="0" fontId="4" fillId="0" borderId="0" xfId="0" applyFont="1" applyBorder="1" applyAlignment="1">
      <alignment horizontal="left" vertical="center"/>
    </xf>
    <xf numFmtId="0" fontId="8" fillId="0" borderId="0" xfId="0" applyFont="1" applyBorder="1" applyAlignment="1">
      <alignment horizontal="left" vertical="center"/>
    </xf>
    <xf numFmtId="0" fontId="8" fillId="0" borderId="1" xfId="0" applyFont="1" applyBorder="1" applyAlignment="1">
      <alignment horizontal="left" vertical="center"/>
    </xf>
    <xf numFmtId="0" fontId="9" fillId="0" borderId="1" xfId="0" applyFont="1" applyFill="1" applyBorder="1" applyAlignment="1">
      <alignment vertical="center"/>
    </xf>
    <xf numFmtId="0" fontId="10" fillId="0" borderId="0" xfId="0" applyFont="1" applyBorder="1"/>
    <xf numFmtId="0" fontId="8" fillId="0" borderId="1" xfId="0" applyFont="1" applyBorder="1" applyAlignment="1">
      <alignment vertical="center" wrapText="1"/>
    </xf>
    <xf numFmtId="167" fontId="8" fillId="0" borderId="1" xfId="0" quotePrefix="1" applyNumberFormat="1" applyFont="1" applyBorder="1" applyAlignment="1">
      <alignment horizontal="right" vertical="center"/>
    </xf>
    <xf numFmtId="165" fontId="8" fillId="0" borderId="1" xfId="0" applyNumberFormat="1" applyFont="1" applyFill="1" applyBorder="1" applyAlignment="1">
      <alignment vertical="center"/>
    </xf>
    <xf numFmtId="168" fontId="8" fillId="0" borderId="1" xfId="0" quotePrefix="1" applyNumberFormat="1" applyFont="1" applyBorder="1" applyAlignment="1">
      <alignment horizontal="right" vertical="center"/>
    </xf>
    <xf numFmtId="0" fontId="8" fillId="0" borderId="1" xfId="0" applyFont="1" applyFill="1" applyBorder="1" applyAlignment="1">
      <alignment vertical="center"/>
    </xf>
    <xf numFmtId="169" fontId="9" fillId="0" borderId="0" xfId="0" applyNumberFormat="1" applyFont="1" applyBorder="1" applyAlignment="1">
      <alignment vertical="center"/>
    </xf>
    <xf numFmtId="1" fontId="8" fillId="0" borderId="0" xfId="0" applyNumberFormat="1" applyFont="1" applyBorder="1" applyAlignment="1">
      <alignment vertical="center"/>
    </xf>
    <xf numFmtId="0" fontId="8" fillId="0" borderId="0" xfId="0" applyFont="1" applyAlignment="1">
      <alignment vertical="center"/>
    </xf>
    <xf numFmtId="4" fontId="3" fillId="0" borderId="0" xfId="0" applyNumberFormat="1" applyFont="1" applyBorder="1" applyAlignment="1">
      <alignment vertical="center"/>
    </xf>
    <xf numFmtId="166" fontId="3" fillId="0" borderId="0" xfId="0" applyNumberFormat="1" applyFont="1" applyBorder="1" applyAlignment="1">
      <alignment vertical="center"/>
    </xf>
    <xf numFmtId="4" fontId="8" fillId="0" borderId="0" xfId="0" applyNumberFormat="1" applyFont="1" applyBorder="1" applyAlignment="1">
      <alignment vertical="center"/>
    </xf>
    <xf numFmtId="166" fontId="8" fillId="0" borderId="0" xfId="0" applyNumberFormat="1" applyFont="1" applyBorder="1" applyAlignment="1">
      <alignment vertical="center"/>
    </xf>
    <xf numFmtId="166" fontId="9" fillId="0" borderId="1" xfId="0" applyNumberFormat="1" applyFont="1" applyBorder="1" applyAlignment="1">
      <alignment horizontal="right" vertical="center" wrapText="1"/>
    </xf>
    <xf numFmtId="4" fontId="8" fillId="0" borderId="0" xfId="0" applyNumberFormat="1" applyFont="1" applyAlignment="1">
      <alignment vertical="center"/>
    </xf>
    <xf numFmtId="166" fontId="8" fillId="0" borderId="0" xfId="0" applyNumberFormat="1" applyFont="1" applyAlignment="1">
      <alignment vertical="center"/>
    </xf>
    <xf numFmtId="169" fontId="8" fillId="0" borderId="1" xfId="0" applyNumberFormat="1" applyFont="1" applyFill="1" applyBorder="1" applyAlignment="1">
      <alignment vertical="center"/>
    </xf>
    <xf numFmtId="167" fontId="8" fillId="0" borderId="1" xfId="0" applyNumberFormat="1" applyFont="1" applyFill="1" applyBorder="1" applyAlignment="1">
      <alignment vertical="center"/>
    </xf>
    <xf numFmtId="0" fontId="4" fillId="0" borderId="0" xfId="0" applyFont="1" applyBorder="1"/>
    <xf numFmtId="0" fontId="5" fillId="0" borderId="0" xfId="0" applyFont="1" applyBorder="1" applyAlignment="1"/>
    <xf numFmtId="0" fontId="9" fillId="0" borderId="0" xfId="0" applyFont="1" applyBorder="1" applyAlignment="1"/>
    <xf numFmtId="0" fontId="9" fillId="0" borderId="0" xfId="0" applyFont="1" applyBorder="1" applyAlignment="1">
      <alignment horizontal="right" vertical="center" wrapText="1"/>
    </xf>
    <xf numFmtId="0" fontId="3" fillId="0" borderId="0" xfId="0" applyFont="1" applyBorder="1" applyAlignment="1">
      <alignment wrapText="1"/>
    </xf>
    <xf numFmtId="165" fontId="3" fillId="0" borderId="0" xfId="0" applyNumberFormat="1" applyFont="1" applyBorder="1" applyAlignment="1">
      <alignment wrapText="1"/>
    </xf>
    <xf numFmtId="0" fontId="8" fillId="0" borderId="0" xfId="0" applyFont="1" applyBorder="1" applyAlignment="1">
      <alignment wrapText="1"/>
    </xf>
    <xf numFmtId="165" fontId="8" fillId="0" borderId="0" xfId="0" applyNumberFormat="1" applyFont="1" applyBorder="1" applyAlignment="1">
      <alignment wrapText="1"/>
    </xf>
    <xf numFmtId="0" fontId="8" fillId="0" borderId="0" xfId="0" applyFont="1" applyAlignment="1">
      <alignment wrapText="1"/>
    </xf>
    <xf numFmtId="165" fontId="8" fillId="0" borderId="0" xfId="0" applyNumberFormat="1" applyFont="1" applyAlignment="1">
      <alignment wrapText="1"/>
    </xf>
    <xf numFmtId="0" fontId="8" fillId="0" borderId="1" xfId="0" applyFont="1" applyBorder="1" applyAlignment="1">
      <alignment horizontal="left"/>
    </xf>
    <xf numFmtId="1" fontId="8" fillId="0" borderId="1" xfId="0" applyNumberFormat="1" applyFont="1" applyBorder="1" applyAlignment="1">
      <alignment vertical="center" wrapText="1"/>
    </xf>
    <xf numFmtId="0" fontId="8" fillId="0" borderId="1" xfId="0" applyNumberFormat="1" applyFont="1" applyBorder="1" applyAlignment="1">
      <alignment horizontal="left" vertical="center"/>
    </xf>
    <xf numFmtId="0" fontId="8" fillId="0" borderId="1" xfId="0" applyNumberFormat="1" applyFont="1" applyBorder="1" applyAlignment="1">
      <alignment vertical="center"/>
    </xf>
    <xf numFmtId="0" fontId="8" fillId="0" borderId="1" xfId="0" applyNumberFormat="1" applyFont="1" applyFill="1" applyBorder="1" applyAlignment="1">
      <alignment horizontal="left" vertical="center"/>
    </xf>
    <xf numFmtId="0" fontId="8" fillId="0" borderId="1" xfId="0" applyNumberFormat="1" applyFont="1" applyFill="1" applyBorder="1" applyAlignment="1">
      <alignment vertical="center"/>
    </xf>
    <xf numFmtId="0" fontId="8" fillId="0" borderId="1" xfId="0" applyFont="1" applyFill="1" applyBorder="1" applyAlignment="1">
      <alignment horizontal="left" vertical="center"/>
    </xf>
    <xf numFmtId="0" fontId="8" fillId="0" borderId="1" xfId="0" applyNumberFormat="1" applyFont="1" applyBorder="1" applyAlignment="1">
      <alignment vertical="center" wrapText="1"/>
    </xf>
    <xf numFmtId="0" fontId="14" fillId="0" borderId="0" xfId="1" applyFont="1" applyBorder="1" applyAlignment="1" applyProtection="1">
      <alignment vertical="center"/>
    </xf>
    <xf numFmtId="0" fontId="14" fillId="0" borderId="0" xfId="1" applyFont="1" applyBorder="1" applyAlignment="1" applyProtection="1">
      <alignment horizontal="left" vertical="center"/>
    </xf>
    <xf numFmtId="0" fontId="12" fillId="0" borderId="0" xfId="0" applyFont="1" applyAlignment="1">
      <alignment vertical="center"/>
    </xf>
    <xf numFmtId="0" fontId="13" fillId="0" borderId="0" xfId="0" applyFont="1" applyAlignment="1">
      <alignment vertical="center"/>
    </xf>
    <xf numFmtId="0" fontId="14" fillId="0" borderId="0" xfId="1" applyFont="1" applyAlignment="1" applyProtection="1">
      <alignment vertical="center"/>
    </xf>
    <xf numFmtId="0" fontId="15" fillId="0" borderId="0" xfId="0" applyFont="1"/>
    <xf numFmtId="170" fontId="9" fillId="0" borderId="1" xfId="0" applyNumberFormat="1" applyFont="1" applyBorder="1" applyAlignment="1">
      <alignment horizontal="right" vertical="center" wrapText="1"/>
    </xf>
    <xf numFmtId="170" fontId="8" fillId="0" borderId="1" xfId="0" applyNumberFormat="1" applyFont="1" applyBorder="1" applyAlignment="1">
      <alignment vertical="center"/>
    </xf>
    <xf numFmtId="0" fontId="8" fillId="0" borderId="1" xfId="0" applyFont="1" applyBorder="1" applyAlignment="1">
      <alignment horizontal="left" vertical="center" wrapText="1"/>
    </xf>
    <xf numFmtId="3" fontId="3" fillId="0" borderId="0" xfId="0" applyNumberFormat="1" applyFont="1" applyAlignment="1">
      <alignment horizontal="right"/>
    </xf>
    <xf numFmtId="3" fontId="7" fillId="0" borderId="0" xfId="0" applyNumberFormat="1" applyFont="1" applyAlignment="1">
      <alignment horizontal="right"/>
    </xf>
    <xf numFmtId="0" fontId="8" fillId="0" borderId="1" xfId="0" applyFont="1" applyBorder="1" applyAlignment="1">
      <alignment horizontal="right"/>
    </xf>
    <xf numFmtId="0" fontId="17" fillId="0" borderId="0" xfId="0" applyFont="1" applyBorder="1" applyAlignment="1">
      <alignment horizontal="left" vertical="center"/>
    </xf>
    <xf numFmtId="0" fontId="17" fillId="0" borderId="0" xfId="0" applyFont="1"/>
    <xf numFmtId="0" fontId="16" fillId="0" borderId="0" xfId="0" applyFont="1" applyBorder="1" applyAlignment="1">
      <alignment vertical="center"/>
    </xf>
    <xf numFmtId="0" fontId="8" fillId="0" borderId="1" xfId="0" applyFont="1" applyFill="1" applyBorder="1"/>
    <xf numFmtId="0" fontId="8" fillId="0" borderId="1" xfId="0" applyFont="1" applyFill="1" applyBorder="1" applyAlignment="1">
      <alignment horizontal="right" vertical="center"/>
    </xf>
    <xf numFmtId="0" fontId="8" fillId="0" borderId="1" xfId="0" applyFont="1" applyBorder="1" applyAlignment="1">
      <alignment horizontal="right" vertical="center"/>
    </xf>
    <xf numFmtId="0" fontId="3" fillId="0" borderId="0" xfId="0" applyFont="1" applyAlignment="1">
      <alignment horizontal="right"/>
    </xf>
    <xf numFmtId="0" fontId="7" fillId="0" borderId="0" xfId="0" applyFont="1" applyAlignment="1">
      <alignment horizontal="right"/>
    </xf>
    <xf numFmtId="167" fontId="8" fillId="0" borderId="1" xfId="0" applyNumberFormat="1" applyFont="1" applyBorder="1" applyAlignment="1">
      <alignment horizontal="right" vertical="center"/>
    </xf>
    <xf numFmtId="0" fontId="3" fillId="0" borderId="0" xfId="0" applyFont="1" applyBorder="1" applyAlignment="1">
      <alignment horizontal="right" vertical="center"/>
    </xf>
    <xf numFmtId="0" fontId="8" fillId="0" borderId="0" xfId="0" applyFont="1" applyBorder="1" applyAlignment="1">
      <alignment horizontal="right" vertical="center"/>
    </xf>
    <xf numFmtId="165" fontId="8" fillId="0" borderId="1" xfId="3" applyNumberFormat="1" applyFont="1" applyBorder="1" applyAlignment="1">
      <alignment horizontal="right" vertical="center"/>
    </xf>
    <xf numFmtId="165" fontId="9" fillId="0" borderId="1" xfId="0" applyNumberFormat="1" applyFont="1" applyBorder="1" applyAlignment="1">
      <alignment horizontal="right" vertical="center"/>
    </xf>
    <xf numFmtId="165" fontId="9" fillId="0" borderId="0" xfId="0" applyNumberFormat="1" applyFont="1" applyBorder="1" applyAlignment="1">
      <alignment horizontal="right" vertical="center"/>
    </xf>
    <xf numFmtId="0" fontId="9" fillId="0" borderId="0" xfId="0" applyFont="1" applyBorder="1" applyAlignment="1">
      <alignment horizontal="right" vertical="center"/>
    </xf>
    <xf numFmtId="168" fontId="8" fillId="0" borderId="1" xfId="0" applyNumberFormat="1" applyFont="1" applyBorder="1" applyAlignment="1">
      <alignment horizontal="right" vertical="center"/>
    </xf>
    <xf numFmtId="168" fontId="9" fillId="0" borderId="1" xfId="0" applyNumberFormat="1" applyFont="1" applyBorder="1" applyAlignment="1">
      <alignment horizontal="right" vertical="center"/>
    </xf>
    <xf numFmtId="165" fontId="8" fillId="0" borderId="0" xfId="0" applyNumberFormat="1" applyFont="1" applyBorder="1" applyAlignment="1">
      <alignment horizontal="right" vertical="center"/>
    </xf>
    <xf numFmtId="165" fontId="11" fillId="0" borderId="0" xfId="0" applyNumberFormat="1" applyFont="1" applyBorder="1" applyAlignment="1">
      <alignment horizontal="right" vertical="center"/>
    </xf>
    <xf numFmtId="168" fontId="8" fillId="0" borderId="0" xfId="0" applyNumberFormat="1" applyFont="1" applyBorder="1" applyAlignment="1">
      <alignment horizontal="right" vertical="center"/>
    </xf>
    <xf numFmtId="0" fontId="17" fillId="0" borderId="0" xfId="0" applyFont="1" applyAlignment="1"/>
    <xf numFmtId="165" fontId="8" fillId="0" borderId="0" xfId="3" applyNumberFormat="1" applyFont="1" applyBorder="1" applyAlignment="1">
      <alignment horizontal="right" vertical="center"/>
    </xf>
    <xf numFmtId="169" fontId="8" fillId="0" borderId="0" xfId="0" applyNumberFormat="1" applyFont="1" applyBorder="1" applyAlignment="1">
      <alignment vertical="center"/>
    </xf>
    <xf numFmtId="169" fontId="8" fillId="0" borderId="1" xfId="0" applyNumberFormat="1" applyFont="1" applyBorder="1" applyAlignment="1">
      <alignment horizontal="right" vertical="center"/>
    </xf>
    <xf numFmtId="0" fontId="9" fillId="0" borderId="1" xfId="0" applyFont="1" applyBorder="1" applyAlignment="1">
      <alignment horizontal="left" vertical="center"/>
    </xf>
    <xf numFmtId="0" fontId="9" fillId="0" borderId="0" xfId="0" applyFont="1"/>
    <xf numFmtId="0" fontId="9" fillId="0" borderId="1" xfId="0" applyFont="1" applyFill="1" applyBorder="1" applyAlignment="1">
      <alignment horizontal="right" vertical="center"/>
    </xf>
    <xf numFmtId="165" fontId="8" fillId="0" borderId="1" xfId="0" applyNumberFormat="1" applyFont="1" applyBorder="1" applyAlignment="1">
      <alignment horizontal="right" vertical="center"/>
    </xf>
    <xf numFmtId="165" fontId="8" fillId="0" borderId="1" xfId="0" applyNumberFormat="1" applyFont="1" applyFill="1" applyBorder="1" applyAlignment="1">
      <alignment horizontal="right" vertical="center"/>
    </xf>
    <xf numFmtId="165" fontId="9" fillId="0" borderId="1" xfId="0" applyNumberFormat="1" applyFont="1" applyFill="1" applyBorder="1" applyAlignment="1">
      <alignment horizontal="right" vertical="center"/>
    </xf>
    <xf numFmtId="0" fontId="8" fillId="0" borderId="1" xfId="2" applyNumberFormat="1" applyFont="1" applyBorder="1" applyAlignment="1">
      <alignment horizontal="left" vertical="center"/>
    </xf>
    <xf numFmtId="1" fontId="8" fillId="0" borderId="1" xfId="0" applyNumberFormat="1" applyFont="1" applyBorder="1" applyAlignment="1">
      <alignment horizontal="left" vertical="center"/>
    </xf>
    <xf numFmtId="164" fontId="8" fillId="0" borderId="0" xfId="0" applyNumberFormat="1" applyFont="1" applyBorder="1" applyAlignment="1">
      <alignment horizontal="right" vertical="center"/>
    </xf>
    <xf numFmtId="0" fontId="8" fillId="0" borderId="0" xfId="0" applyFont="1" applyAlignment="1">
      <alignment horizontal="right" vertical="center"/>
    </xf>
    <xf numFmtId="164" fontId="9" fillId="0" borderId="1" xfId="0" applyNumberFormat="1" applyFont="1" applyBorder="1" applyAlignment="1">
      <alignment vertical="center" wrapText="1"/>
    </xf>
    <xf numFmtId="1" fontId="9" fillId="0" borderId="1" xfId="0" applyNumberFormat="1" applyFont="1" applyBorder="1" applyAlignment="1">
      <alignment vertical="center" wrapText="1"/>
    </xf>
    <xf numFmtId="0" fontId="8" fillId="0" borderId="2" xfId="2" applyNumberFormat="1" applyFont="1" applyBorder="1" applyAlignment="1">
      <alignment horizontal="left" vertical="center"/>
    </xf>
    <xf numFmtId="167" fontId="8" fillId="0" borderId="2" xfId="0" applyNumberFormat="1" applyFont="1" applyBorder="1" applyAlignment="1">
      <alignment vertical="center"/>
    </xf>
    <xf numFmtId="167" fontId="8" fillId="0" borderId="2" xfId="0" quotePrefix="1" applyNumberFormat="1" applyFont="1" applyBorder="1" applyAlignment="1">
      <alignment horizontal="right" vertical="center"/>
    </xf>
    <xf numFmtId="167" fontId="9" fillId="0" borderId="2" xfId="0" applyNumberFormat="1" applyFont="1" applyBorder="1" applyAlignment="1">
      <alignment vertical="center"/>
    </xf>
    <xf numFmtId="0" fontId="8" fillId="0" borderId="3" xfId="2" applyNumberFormat="1" applyFont="1" applyBorder="1" applyAlignment="1">
      <alignment horizontal="left" vertical="center"/>
    </xf>
    <xf numFmtId="167" fontId="8" fillId="0" borderId="3" xfId="0" applyNumberFormat="1" applyFont="1" applyBorder="1" applyAlignment="1">
      <alignment vertical="center"/>
    </xf>
    <xf numFmtId="167" fontId="8" fillId="0" borderId="3" xfId="0" quotePrefix="1" applyNumberFormat="1" applyFont="1" applyBorder="1" applyAlignment="1">
      <alignment horizontal="right" vertical="center"/>
    </xf>
    <xf numFmtId="167" fontId="9" fillId="0" borderId="3" xfId="0" applyNumberFormat="1" applyFont="1" applyBorder="1" applyAlignment="1">
      <alignment vertical="center"/>
    </xf>
    <xf numFmtId="169" fontId="8" fillId="0" borderId="0" xfId="2" applyNumberFormat="1" applyFont="1" applyBorder="1" applyAlignment="1">
      <alignment vertical="center"/>
    </xf>
    <xf numFmtId="169" fontId="8" fillId="0" borderId="0" xfId="2" quotePrefix="1" applyNumberFormat="1" applyFont="1" applyBorder="1" applyAlignment="1">
      <alignment horizontal="right" vertical="center"/>
    </xf>
    <xf numFmtId="3" fontId="8" fillId="0" borderId="1" xfId="0" applyNumberFormat="1" applyFont="1" applyBorder="1" applyAlignment="1">
      <alignment horizontal="right" vertical="center"/>
    </xf>
    <xf numFmtId="168" fontId="8" fillId="0" borderId="1" xfId="0" applyNumberFormat="1" applyFont="1" applyFill="1" applyBorder="1" applyAlignment="1">
      <alignment horizontal="right" vertical="center"/>
    </xf>
    <xf numFmtId="3" fontId="8" fillId="0" borderId="0" xfId="0" applyNumberFormat="1" applyFont="1" applyBorder="1" applyAlignment="1">
      <alignment horizontal="right" vertical="center"/>
    </xf>
    <xf numFmtId="165" fontId="8" fillId="0" borderId="0" xfId="0" applyNumberFormat="1" applyFont="1" applyFill="1" applyBorder="1" applyAlignment="1">
      <alignment horizontal="right" vertical="center"/>
    </xf>
    <xf numFmtId="0" fontId="9" fillId="0" borderId="0" xfId="0" applyFont="1" applyBorder="1" applyAlignment="1">
      <alignment vertical="center" wrapText="1"/>
    </xf>
    <xf numFmtId="3" fontId="9" fillId="0" borderId="1" xfId="0" applyNumberFormat="1" applyFont="1" applyBorder="1" applyAlignment="1">
      <alignment horizontal="right" vertical="center" wrapText="1"/>
    </xf>
    <xf numFmtId="168" fontId="9" fillId="0" borderId="1" xfId="0" applyNumberFormat="1" applyFont="1" applyBorder="1" applyAlignment="1">
      <alignment horizontal="right" vertical="center" wrapText="1"/>
    </xf>
    <xf numFmtId="165" fontId="9" fillId="0" borderId="1" xfId="0" applyNumberFormat="1" applyFont="1" applyBorder="1" applyAlignment="1">
      <alignment horizontal="right" vertical="center" wrapText="1"/>
    </xf>
    <xf numFmtId="0" fontId="9" fillId="0" borderId="0" xfId="0" applyFont="1" applyAlignment="1">
      <alignment wrapText="1"/>
    </xf>
    <xf numFmtId="0" fontId="9" fillId="0" borderId="0" xfId="0" applyFont="1" applyBorder="1" applyAlignment="1">
      <alignment wrapText="1"/>
    </xf>
    <xf numFmtId="0" fontId="8" fillId="0" borderId="0" xfId="0" applyNumberFormat="1" applyFont="1" applyBorder="1" applyAlignment="1">
      <alignment horizontal="left" vertical="center"/>
    </xf>
    <xf numFmtId="167" fontId="8" fillId="0" borderId="0" xfId="0" applyNumberFormat="1" applyFont="1" applyBorder="1" applyAlignment="1">
      <alignment horizontal="right" vertical="center"/>
    </xf>
    <xf numFmtId="167" fontId="8" fillId="0" borderId="0" xfId="0" quotePrefix="1" applyNumberFormat="1" applyFont="1" applyBorder="1" applyAlignment="1">
      <alignment horizontal="right" vertical="center"/>
    </xf>
    <xf numFmtId="167" fontId="9" fillId="0" borderId="0" xfId="0" applyNumberFormat="1" applyFont="1" applyBorder="1" applyAlignment="1">
      <alignment horizontal="right" vertical="center"/>
    </xf>
    <xf numFmtId="167" fontId="9" fillId="0" borderId="0" xfId="0" applyNumberFormat="1" applyFont="1" applyBorder="1" applyAlignment="1">
      <alignment vertical="center"/>
    </xf>
    <xf numFmtId="0" fontId="20" fillId="0" borderId="0" xfId="1" applyFont="1" applyBorder="1" applyAlignment="1" applyProtection="1">
      <alignment vertical="center"/>
    </xf>
    <xf numFmtId="168" fontId="8" fillId="0" borderId="2" xfId="0" applyNumberFormat="1" applyFont="1" applyBorder="1" applyAlignment="1">
      <alignment horizontal="right" vertical="center"/>
    </xf>
    <xf numFmtId="170" fontId="8" fillId="0" borderId="1" xfId="0" applyNumberFormat="1" applyFont="1" applyBorder="1" applyAlignment="1">
      <alignment horizontal="right" vertical="center"/>
    </xf>
    <xf numFmtId="2" fontId="8" fillId="0" borderId="1" xfId="0" applyNumberFormat="1" applyFont="1" applyBorder="1" applyAlignment="1">
      <alignment vertical="center"/>
    </xf>
    <xf numFmtId="2" fontId="8" fillId="0" borderId="1" xfId="0" applyNumberFormat="1" applyFont="1" applyBorder="1" applyAlignment="1">
      <alignment vertical="center" wrapText="1"/>
    </xf>
    <xf numFmtId="2" fontId="8" fillId="0" borderId="1" xfId="0" applyNumberFormat="1" applyFont="1" applyFill="1" applyBorder="1" applyAlignment="1">
      <alignment vertical="center"/>
    </xf>
    <xf numFmtId="2" fontId="9" fillId="0" borderId="1" xfId="0" applyNumberFormat="1" applyFont="1" applyBorder="1" applyAlignment="1">
      <alignment horizontal="right" vertical="center" wrapText="1"/>
    </xf>
    <xf numFmtId="2" fontId="8" fillId="0" borderId="0" xfId="0" applyNumberFormat="1" applyFont="1" applyBorder="1"/>
    <xf numFmtId="168" fontId="8" fillId="0" borderId="1" xfId="0" applyNumberFormat="1" applyFont="1" applyFill="1" applyBorder="1" applyAlignment="1">
      <alignment vertical="center"/>
    </xf>
    <xf numFmtId="168" fontId="8" fillId="0" borderId="1" xfId="0" applyNumberFormat="1" applyFont="1" applyBorder="1" applyAlignment="1">
      <alignment vertical="center"/>
    </xf>
    <xf numFmtId="0" fontId="4" fillId="0" borderId="0" xfId="0" applyFont="1" applyBorder="1" applyAlignment="1">
      <alignment horizontal="right" vertical="center"/>
    </xf>
    <xf numFmtId="3" fontId="4" fillId="0" borderId="0" xfId="0" applyNumberFormat="1" applyFont="1" applyAlignment="1">
      <alignment horizontal="right"/>
    </xf>
    <xf numFmtId="3" fontId="21" fillId="0" borderId="0" xfId="0" applyNumberFormat="1" applyFont="1" applyAlignment="1">
      <alignment horizontal="right"/>
    </xf>
    <xf numFmtId="165" fontId="9" fillId="0" borderId="1" xfId="3" applyNumberFormat="1" applyFont="1" applyBorder="1" applyAlignment="1">
      <alignment horizontal="right" vertical="center"/>
    </xf>
    <xf numFmtId="165" fontId="9" fillId="0" borderId="0" xfId="3" applyNumberFormat="1" applyFont="1" applyBorder="1" applyAlignment="1">
      <alignment horizontal="right" vertical="center"/>
    </xf>
    <xf numFmtId="0" fontId="9" fillId="0" borderId="0" xfId="0" applyFont="1" applyAlignment="1">
      <alignment horizontal="right"/>
    </xf>
    <xf numFmtId="0" fontId="4" fillId="0" borderId="0" xfId="0" applyFont="1" applyAlignment="1">
      <alignment horizontal="right"/>
    </xf>
    <xf numFmtId="0" fontId="22" fillId="0" borderId="0" xfId="1" applyFont="1" applyAlignment="1" applyProtection="1">
      <alignment horizontal="right"/>
    </xf>
    <xf numFmtId="0" fontId="23" fillId="0" borderId="0" xfId="0" applyFont="1" applyAlignment="1">
      <alignment horizontal="right"/>
    </xf>
    <xf numFmtId="0" fontId="16" fillId="0" borderId="0" xfId="0" applyFont="1" applyBorder="1" applyAlignment="1">
      <alignment horizontal="right" vertical="center"/>
    </xf>
    <xf numFmtId="171" fontId="24" fillId="0" borderId="0" xfId="3" applyNumberFormat="1" applyFont="1" applyAlignment="1"/>
    <xf numFmtId="172" fontId="3" fillId="0" borderId="0" xfId="0" applyNumberFormat="1" applyFont="1" applyAlignment="1">
      <alignment horizontal="right"/>
    </xf>
    <xf numFmtId="172" fontId="7" fillId="0" borderId="0" xfId="0" applyNumberFormat="1" applyFont="1" applyAlignment="1">
      <alignment horizontal="right"/>
    </xf>
    <xf numFmtId="172" fontId="3" fillId="0" borderId="0" xfId="0" applyNumberFormat="1" applyFont="1" applyBorder="1" applyAlignment="1">
      <alignment horizontal="right" vertical="center"/>
    </xf>
    <xf numFmtId="172" fontId="8" fillId="0" borderId="0" xfId="0" applyNumberFormat="1" applyFont="1" applyBorder="1" applyAlignment="1">
      <alignment horizontal="right" vertical="center"/>
    </xf>
    <xf numFmtId="172" fontId="9" fillId="0" borderId="1" xfId="0" applyNumberFormat="1" applyFont="1" applyBorder="1" applyAlignment="1">
      <alignment horizontal="right" vertical="center"/>
    </xf>
    <xf numFmtId="172" fontId="8" fillId="0" borderId="1" xfId="0" applyNumberFormat="1" applyFont="1" applyFill="1" applyBorder="1" applyAlignment="1">
      <alignment horizontal="right" vertical="center"/>
    </xf>
    <xf numFmtId="172" fontId="8" fillId="0" borderId="1" xfId="0" applyNumberFormat="1" applyFont="1" applyBorder="1" applyAlignment="1">
      <alignment horizontal="right" vertical="center"/>
    </xf>
    <xf numFmtId="172" fontId="8" fillId="0" borderId="0" xfId="0" applyNumberFormat="1" applyFont="1" applyAlignment="1">
      <alignment horizontal="right"/>
    </xf>
    <xf numFmtId="0" fontId="4" fillId="0" borderId="0" xfId="0" applyFont="1" applyBorder="1" applyAlignment="1">
      <alignment horizontal="right"/>
    </xf>
    <xf numFmtId="0" fontId="9" fillId="0" borderId="0" xfId="0" applyFont="1" applyBorder="1" applyAlignment="1">
      <alignment horizontal="right"/>
    </xf>
    <xf numFmtId="0" fontId="8" fillId="0" borderId="1" xfId="4" applyFont="1" applyBorder="1" applyAlignment="1">
      <alignment horizontal="left" vertical="center"/>
    </xf>
    <xf numFmtId="0" fontId="8" fillId="0" borderId="1" xfId="4" applyFont="1" applyBorder="1" applyAlignment="1">
      <alignment horizontal="right" vertical="center" wrapText="1"/>
    </xf>
    <xf numFmtId="0" fontId="10" fillId="0" borderId="1" xfId="4" applyFont="1" applyBorder="1" applyAlignment="1">
      <alignment horizontal="right" vertical="center" wrapText="1"/>
    </xf>
    <xf numFmtId="0" fontId="9" fillId="0" borderId="1" xfId="4" applyFont="1" applyBorder="1" applyAlignment="1">
      <alignment vertical="center"/>
    </xf>
    <xf numFmtId="0" fontId="8" fillId="0" borderId="0" xfId="4" applyFont="1" applyBorder="1" applyAlignment="1">
      <alignment vertical="center"/>
    </xf>
    <xf numFmtId="0" fontId="25" fillId="0" borderId="0" xfId="4" applyFont="1"/>
    <xf numFmtId="0" fontId="10" fillId="0" borderId="0" xfId="0" applyFont="1" applyBorder="1" applyAlignment="1">
      <alignment vertical="top"/>
    </xf>
    <xf numFmtId="0" fontId="17" fillId="0" borderId="2" xfId="0" applyFont="1" applyBorder="1" applyAlignment="1">
      <alignment horizontal="left" wrapText="1"/>
    </xf>
    <xf numFmtId="0" fontId="17" fillId="0" borderId="0" xfId="0" applyFont="1" applyAlignment="1">
      <alignment horizontal="left" wrapText="1"/>
    </xf>
    <xf numFmtId="0" fontId="10" fillId="0" borderId="0" xfId="0" applyFont="1" applyBorder="1" applyAlignment="1">
      <alignment horizontal="left" vertical="center" wrapText="1"/>
    </xf>
    <xf numFmtId="0" fontId="10" fillId="0" borderId="2" xfId="0" applyFont="1" applyBorder="1" applyAlignment="1">
      <alignment horizontal="left" vertical="center" wrapText="1"/>
    </xf>
  </cellXfs>
  <cellStyles count="5">
    <cellStyle name="Lien hypertexte" xfId="1" builtinId="8"/>
    <cellStyle name="Milliers" xfId="2" builtinId="3"/>
    <cellStyle name="Normal" xfId="0" builtinId="0"/>
    <cellStyle name="Normal 2" xfId="4"/>
    <cellStyle name="Pourcentage"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lineChart>
        <c:grouping val="standard"/>
        <c:ser>
          <c:idx val="0"/>
          <c:order val="0"/>
          <c:spPr>
            <a:ln>
              <a:solidFill>
                <a:schemeClr val="tx2"/>
              </a:solidFill>
            </a:ln>
          </c:spPr>
          <c:marker>
            <c:symbol val="none"/>
          </c:marker>
          <c:cat>
            <c:numRef>
              <c:f>'nb films'!$A$36:$A$71</c:f>
              <c:numCache>
                <c:formatCode>General</c:formatCode>
                <c:ptCount val="3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numCache>
            </c:numRef>
          </c:cat>
          <c:val>
            <c:numRef>
              <c:f>'nb films'!$G$36:$G$71</c:f>
              <c:numCache>
                <c:formatCode>General</c:formatCode>
                <c:ptCount val="36"/>
                <c:pt idx="0">
                  <c:v>189</c:v>
                </c:pt>
                <c:pt idx="1">
                  <c:v>231</c:v>
                </c:pt>
                <c:pt idx="2">
                  <c:v>164</c:v>
                </c:pt>
                <c:pt idx="3">
                  <c:v>131</c:v>
                </c:pt>
                <c:pt idx="4">
                  <c:v>161</c:v>
                </c:pt>
                <c:pt idx="5">
                  <c:v>151</c:v>
                </c:pt>
                <c:pt idx="6">
                  <c:v>134</c:v>
                </c:pt>
                <c:pt idx="7">
                  <c:v>133</c:v>
                </c:pt>
                <c:pt idx="8">
                  <c:v>137</c:v>
                </c:pt>
                <c:pt idx="9">
                  <c:v>136</c:v>
                </c:pt>
                <c:pt idx="10">
                  <c:v>146</c:v>
                </c:pt>
                <c:pt idx="11">
                  <c:v>156</c:v>
                </c:pt>
                <c:pt idx="12">
                  <c:v>155</c:v>
                </c:pt>
                <c:pt idx="13">
                  <c:v>152</c:v>
                </c:pt>
                <c:pt idx="14">
                  <c:v>115</c:v>
                </c:pt>
                <c:pt idx="15">
                  <c:v>141</c:v>
                </c:pt>
                <c:pt idx="16">
                  <c:v>134</c:v>
                </c:pt>
                <c:pt idx="17">
                  <c:v>163</c:v>
                </c:pt>
                <c:pt idx="18">
                  <c:v>183</c:v>
                </c:pt>
                <c:pt idx="19">
                  <c:v>181</c:v>
                </c:pt>
                <c:pt idx="20">
                  <c:v>171</c:v>
                </c:pt>
                <c:pt idx="21">
                  <c:v>204</c:v>
                </c:pt>
                <c:pt idx="22">
                  <c:v>200</c:v>
                </c:pt>
                <c:pt idx="23">
                  <c:v>212</c:v>
                </c:pt>
                <c:pt idx="24">
                  <c:v>203</c:v>
                </c:pt>
                <c:pt idx="25">
                  <c:v>240</c:v>
                </c:pt>
                <c:pt idx="26">
                  <c:v>203</c:v>
                </c:pt>
                <c:pt idx="27">
                  <c:v>228</c:v>
                </c:pt>
                <c:pt idx="28">
                  <c:v>240</c:v>
                </c:pt>
                <c:pt idx="29">
                  <c:v>230</c:v>
                </c:pt>
                <c:pt idx="30">
                  <c:v>261</c:v>
                </c:pt>
                <c:pt idx="31">
                  <c:v>271</c:v>
                </c:pt>
                <c:pt idx="32">
                  <c:v>279</c:v>
                </c:pt>
                <c:pt idx="33">
                  <c:v>269</c:v>
                </c:pt>
                <c:pt idx="34">
                  <c:v>258</c:v>
                </c:pt>
                <c:pt idx="35">
                  <c:v>300</c:v>
                </c:pt>
              </c:numCache>
            </c:numRef>
          </c:val>
        </c:ser>
        <c:marker val="1"/>
        <c:axId val="138631424"/>
        <c:axId val="138703232"/>
      </c:lineChart>
      <c:catAx>
        <c:axId val="138631424"/>
        <c:scaling>
          <c:orientation val="minMax"/>
        </c:scaling>
        <c:axPos val="b"/>
        <c:numFmt formatCode="General" sourceLinked="1"/>
        <c:tickLblPos val="nextTo"/>
        <c:crossAx val="138703232"/>
        <c:crosses val="autoZero"/>
        <c:auto val="1"/>
        <c:lblAlgn val="ctr"/>
        <c:lblOffset val="100"/>
        <c:tickLblSkip val="3"/>
      </c:catAx>
      <c:valAx>
        <c:axId val="138703232"/>
        <c:scaling>
          <c:orientation val="minMax"/>
          <c:max val="300"/>
          <c:min val="100"/>
        </c:scaling>
        <c:axPos val="l"/>
        <c:majorGridlines/>
        <c:numFmt formatCode="General" sourceLinked="1"/>
        <c:tickLblPos val="nextTo"/>
        <c:crossAx val="138631424"/>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714375</xdr:colOff>
      <xdr:row>1</xdr:row>
      <xdr:rowOff>142875</xdr:rowOff>
    </xdr:to>
    <xdr:pic>
      <xdr:nvPicPr>
        <xdr:cNvPr id="5154" name="Picture 2" descr="image_galler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9050" y="19050"/>
          <a:ext cx="1457325" cy="285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380999</xdr:colOff>
      <xdr:row>40</xdr:row>
      <xdr:rowOff>0</xdr:rowOff>
    </xdr:from>
    <xdr:to>
      <xdr:col>12</xdr:col>
      <xdr:colOff>733424</xdr:colOff>
      <xdr:row>45</xdr:row>
      <xdr:rowOff>28575</xdr:rowOff>
    </xdr:to>
    <xdr:sp macro="" textlink="">
      <xdr:nvSpPr>
        <xdr:cNvPr id="4097" name="Rectangle 1"/>
        <xdr:cNvSpPr>
          <a:spLocks noChangeArrowheads="1"/>
        </xdr:cNvSpPr>
      </xdr:nvSpPr>
      <xdr:spPr bwMode="auto">
        <a:xfrm>
          <a:off x="380999" y="6305550"/>
          <a:ext cx="9115425" cy="8382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Tout producteur doit obtenir l'agrément du CNC pour bénéficier du soutien à l'industrie cinématographique. Depuis la réforme de la procédure d'agrément, deux étapes ponctuent la production d'un film admis au bénéfice du soutien financier (décret n°99-130 du 24 février 1999) :</a:t>
          </a:r>
        </a:p>
        <a:p>
          <a:pPr algn="l" rtl="0">
            <a:defRPr sz="1000"/>
          </a:pPr>
          <a:r>
            <a:rPr lang="fr-FR" sz="1000" b="0" i="0" u="none" strike="noStrike" baseline="0">
              <a:solidFill>
                <a:srgbClr val="000000"/>
              </a:solidFill>
              <a:latin typeface="Arial"/>
              <a:cs typeface="Arial"/>
            </a:rPr>
            <a:t>- d'une part l'agrément des investissements, qui est obligatoire ou facultatif selon la nature des financements auxquels il est fait appel ;</a:t>
          </a:r>
        </a:p>
        <a:p>
          <a:pPr algn="l" rtl="0">
            <a:defRPr sz="1000"/>
          </a:pPr>
          <a:r>
            <a:rPr lang="fr-FR" sz="1000" b="0" i="0" u="none" strike="noStrike" baseline="0">
              <a:solidFill>
                <a:srgbClr val="000000"/>
              </a:solidFill>
              <a:latin typeface="Arial"/>
              <a:cs typeface="Arial"/>
            </a:rPr>
            <a:t>- d'autre part, l'agrément de production, qui est obligatoire pour tous les films et qui intervient après que le film ait été réalisé.</a:t>
          </a:r>
        </a:p>
        <a:p>
          <a:pPr algn="l" rtl="0">
            <a:defRPr sz="1000"/>
          </a:pPr>
          <a:r>
            <a:rPr lang="fr-FR" sz="1000" b="0" i="0" u="none" strike="noStrike" baseline="0">
              <a:solidFill>
                <a:srgbClr val="000000"/>
              </a:solidFill>
              <a:latin typeface="Arial"/>
              <a:cs typeface="Arial"/>
            </a:rPr>
            <a:t>Les décisions sont prises après avis d'une commission spécialisée : la commission d'agrément.</a:t>
          </a:r>
          <a:endParaRPr lang="fr-FR"/>
        </a:p>
      </xdr:txBody>
    </xdr:sp>
    <xdr:clientData/>
  </xdr:twoCellAnchor>
  <xdr:twoCellAnchor>
    <xdr:from>
      <xdr:col>1</xdr:col>
      <xdr:colOff>0</xdr:colOff>
      <xdr:row>6</xdr:row>
      <xdr:rowOff>1</xdr:rowOff>
    </xdr:from>
    <xdr:to>
      <xdr:col>12</xdr:col>
      <xdr:colOff>733426</xdr:colOff>
      <xdr:row>36</xdr:row>
      <xdr:rowOff>123825</xdr:rowOff>
    </xdr:to>
    <xdr:sp macro="" textlink="">
      <xdr:nvSpPr>
        <xdr:cNvPr id="4098" name="Rectangle 2"/>
        <xdr:cNvSpPr>
          <a:spLocks noChangeArrowheads="1"/>
        </xdr:cNvSpPr>
      </xdr:nvSpPr>
      <xdr:spPr bwMode="auto">
        <a:xfrm>
          <a:off x="381000" y="885826"/>
          <a:ext cx="9115426" cy="4981574"/>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1" u="none" strike="noStrike" baseline="0">
              <a:solidFill>
                <a:srgbClr val="000000"/>
              </a:solidFill>
              <a:latin typeface="Arial"/>
              <a:cs typeface="Arial"/>
            </a:rPr>
            <a:t>Films agréés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Les films agréés sont les films qui ont obtenu l'agrément des investissements ou, en l'absence de celui-ci, l'agrément de production. Ces films sont soit des films 100 % français, soit des coproductions avec un ou plusieurs pays étrangers dans lesquelles l'apport français est majoritaire ou minoritaire.</a:t>
          </a:r>
        </a:p>
        <a:p>
          <a:pPr algn="l" rtl="0">
            <a:defRPr sz="1000"/>
          </a:pPr>
          <a:r>
            <a:rPr lang="fr-FR" sz="1000" b="0" i="1" u="none" strike="noStrike" baseline="0">
              <a:solidFill>
                <a:srgbClr val="000000"/>
              </a:solidFill>
              <a:latin typeface="Arial"/>
              <a:cs typeface="Arial"/>
            </a:rPr>
            <a:t>Films d'initiative française</a:t>
          </a:r>
          <a:r>
            <a:rPr lang="fr-FR" sz="1000" b="0" i="0" u="none" strike="noStrike" baseline="0">
              <a:solidFill>
                <a:srgbClr val="000000"/>
              </a:solidFill>
              <a:latin typeface="Arial"/>
              <a:cs typeface="Arial"/>
            </a:rPr>
            <a:t> : Il s'agit des films 100 % français et des coproductions majoritairement françaises.</a:t>
          </a:r>
        </a:p>
        <a:p>
          <a:pPr algn="l" rtl="0">
            <a:defRPr sz="1000"/>
          </a:pPr>
          <a:endParaRPr lang="fr-FR" sz="1000" b="0" i="0" u="none" strike="noStrike" baseline="0">
            <a:solidFill>
              <a:srgbClr val="000000"/>
            </a:solidFill>
            <a:latin typeface="Arial"/>
            <a:cs typeface="Arial"/>
          </a:endParaRPr>
        </a:p>
        <a:p>
          <a:pPr algn="l" rtl="0">
            <a:defRPr sz="1000"/>
          </a:pPr>
          <a:r>
            <a:rPr lang="fr-FR" sz="1000" b="1" i="1" u="none" strike="noStrike" baseline="0">
              <a:solidFill>
                <a:srgbClr val="000000"/>
              </a:solidFill>
              <a:latin typeface="Arial"/>
              <a:cs typeface="Arial"/>
            </a:rPr>
            <a:t>Sofica (société de financement de l'industrie cinématographique et de l'audiovisuel)</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Les Sofica (sociétés pour le financement de l’industrie cinématographique et audiovisuelle) ont été créées par la loi du 11 juillet 1985. Ce sont des sociétés qui collectent des fonds auprès de particuliers et qui les investissent exclusivement dans le secteur de la production cinématographique et audiovisuelle.</a:t>
          </a:r>
        </a:p>
        <a:p>
          <a:pPr algn="l" rtl="0">
            <a:defRPr sz="1000"/>
          </a:pPr>
          <a:r>
            <a:rPr lang="fr-FR" sz="1000" b="0" i="0" u="none" strike="noStrike" baseline="0">
              <a:solidFill>
                <a:srgbClr val="000000"/>
              </a:solidFill>
              <a:latin typeface="Arial"/>
              <a:cs typeface="Arial"/>
            </a:rPr>
            <a:t>Les investissements des Sofica peuvent prendre la forme de versements en numéraire réalisés par contrats d’association à la production (mode d’intervention le plus fréquent), contrôlés par le CNC (investissements sur des œuvres agréées), et de souscription au capital de sociétés ayant pour activité exclusive la réalisation d’œuvres cinématographiques ou audiovisuelles agréées (conventions de développement).</a:t>
          </a:r>
        </a:p>
        <a:p>
          <a:pPr algn="l" rtl="0">
            <a:defRPr sz="1000"/>
          </a:pPr>
          <a:endParaRPr lang="fr-FR" sz="1000" b="0" i="0" u="none" strike="noStrike" baseline="0">
            <a:solidFill>
              <a:srgbClr val="000000"/>
            </a:solidFill>
            <a:latin typeface="Arial"/>
            <a:cs typeface="Arial"/>
          </a:endParaRPr>
        </a:p>
        <a:p>
          <a:pPr algn="l" rtl="0">
            <a:defRPr sz="1000"/>
          </a:pPr>
          <a:r>
            <a:rPr lang="fr-FR" sz="1000" b="1" i="1" u="none" strike="noStrike" baseline="0">
              <a:solidFill>
                <a:srgbClr val="000000"/>
              </a:solidFill>
              <a:latin typeface="Arial"/>
              <a:cs typeface="Arial"/>
            </a:rPr>
            <a:t>Fonds de soutien du CNC</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 fonds de soutien au cinéma, à l'audiovisuel et au multimédia géré par le CNC est financé par le produit de trois taxes directement affectées à l'établissement depuis le 1er janvier 2009 : la taxe sur les entrées en salles de cinéma (TSA), la taxe sur les services de télévision (TST) et la taxe sur la vidéo et la vidéo à la demande.</a:t>
          </a:r>
        </a:p>
        <a:p>
          <a:pPr algn="l" rtl="0">
            <a:defRPr sz="1000"/>
          </a:pPr>
          <a:r>
            <a:rPr lang="fr-FR" sz="1000" b="0" i="0" u="none" strike="noStrike" baseline="0">
              <a:solidFill>
                <a:srgbClr val="000000"/>
              </a:solidFill>
              <a:latin typeface="Arial"/>
              <a:cs typeface="Arial"/>
            </a:rPr>
            <a:t>Il comprend quatre sections consacrée au cinéma, à l'audiovisuel, au plan numérique et aux dispositifs transversaux (vidéo, vidéo à la demande, industries techniques, jeux vidéo, exportation, fonds régionaux). </a:t>
          </a:r>
        </a:p>
        <a:p>
          <a:pPr algn="l" rtl="0">
            <a:defRPr sz="1000"/>
          </a:pPr>
          <a:endParaRPr lang="fr-FR" sz="1000" b="0" i="0" u="none" strike="noStrike" baseline="0">
            <a:solidFill>
              <a:srgbClr val="000000"/>
            </a:solidFill>
            <a:latin typeface="Arial"/>
            <a:cs typeface="Arial"/>
          </a:endParaRPr>
        </a:p>
        <a:p>
          <a:pPr algn="l" rtl="0">
            <a:defRPr sz="1000"/>
          </a:pPr>
          <a:r>
            <a:rPr lang="fr-FR" sz="1000" b="1" i="1" u="none" strike="noStrike" baseline="0">
              <a:solidFill>
                <a:srgbClr val="000000"/>
              </a:solidFill>
              <a:latin typeface="Arial"/>
              <a:cs typeface="Arial"/>
            </a:rPr>
            <a:t>Soutien automatique accordé aux producteurs de films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Les producteurs peuvent bénéficier d'allocations de soutien financier calculées à partir des recettes d'exploitation de leurs films sur le marché cinématographique, sur le marché télévisuel etsur le marché de la vidéo.</a:t>
          </a:r>
        </a:p>
        <a:p>
          <a:pPr algn="l" rtl="0">
            <a:defRPr sz="1000"/>
          </a:pPr>
          <a:endParaRPr lang="fr-FR" sz="1000" b="0" i="0" u="none" strike="noStrike" baseline="0">
            <a:solidFill>
              <a:srgbClr val="000000"/>
            </a:solidFill>
            <a:latin typeface="Arial"/>
            <a:cs typeface="Arial"/>
          </a:endParaRPr>
        </a:p>
        <a:p>
          <a:pPr algn="l" rtl="0">
            <a:defRPr sz="1000"/>
          </a:pPr>
          <a:r>
            <a:rPr lang="fr-FR" sz="1000" b="1" i="1" u="none" strike="noStrike" baseline="0">
              <a:solidFill>
                <a:srgbClr val="000000"/>
              </a:solidFill>
              <a:latin typeface="Arial"/>
              <a:cs typeface="Arial"/>
            </a:rPr>
            <a:t>Avance sur recettes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Créée en 1960, cette aide sélective a pour objectif de soutenir un cinéma indépendant qui ne peut trouver son équilibre financier sans aide publique. Elle a également pour but de favoriser la réalisation des premiers films et, plus largement, d'aider les films ayant une ambition culturelle affirmée. L'avance sur recettes est réservée aux films tournés en langue française. Il s'agit d'un prêt sans intérêt remboursable.</a:t>
          </a:r>
        </a:p>
        <a:p>
          <a:pPr algn="l" rtl="0">
            <a:defRPr sz="1000"/>
          </a:pPr>
          <a:r>
            <a:rPr lang="fr-FR" sz="1000" b="0" i="0" u="none" strike="noStrike" baseline="0">
              <a:solidFill>
                <a:srgbClr val="000000"/>
              </a:solidFill>
              <a:latin typeface="Arial"/>
              <a:cs typeface="Arial"/>
            </a:rPr>
            <a:t>Les projets sont sélectionnés par une commission. Ils sont examinés par deux collèges, le premier étant compétent pour les premières œuvres. Des avances après réalisation sont également accordées par un collège spécifique. Un quatrième collège gère les aides à la réécriture.</a:t>
          </a:r>
        </a:p>
        <a:p>
          <a:pPr algn="l" rtl="0">
            <a:defRPr sz="1000"/>
          </a:pPr>
          <a:endParaRPr lang="fr-FR" sz="1000" b="0" i="0" u="none" strike="noStrike" baseline="0">
            <a:solidFill>
              <a:srgbClr val="000000"/>
            </a:solidFill>
            <a:latin typeface="Arial"/>
            <a:cs typeface="Arial"/>
          </a:endParaRPr>
        </a:p>
        <a:p>
          <a:pPr algn="l" rtl="0">
            <a:defRPr sz="1000"/>
          </a:pPr>
          <a:r>
            <a:rPr lang="fr-FR" sz="1000" b="1" i="1" u="none" strike="noStrike" baseline="0">
              <a:solidFill>
                <a:srgbClr val="000000"/>
              </a:solidFill>
              <a:latin typeface="Arial"/>
              <a:cs typeface="Arial"/>
            </a:rPr>
            <a:t>La production de court métrage</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 soutien financier à la production de films de court métrage est exclusivement fondé sur des mécanismes sélectifs. Les concours aux producteurs et aux réalisateurs peuvent être accordés avant réalisation, sur scénario. Des prix de qualité sont également octroyés après réalisation.</a:t>
          </a:r>
          <a:endParaRPr lang="fr-FR"/>
        </a:p>
      </xdr:txBody>
    </xdr:sp>
    <xdr:clientData/>
  </xdr:twoCellAnchor>
  <xdr:twoCellAnchor>
    <xdr:from>
      <xdr:col>0</xdr:col>
      <xdr:colOff>380999</xdr:colOff>
      <xdr:row>48</xdr:row>
      <xdr:rowOff>9524</xdr:rowOff>
    </xdr:from>
    <xdr:to>
      <xdr:col>12</xdr:col>
      <xdr:colOff>733424</xdr:colOff>
      <xdr:row>49</xdr:row>
      <xdr:rowOff>28574</xdr:rowOff>
    </xdr:to>
    <xdr:sp macro="" textlink="">
      <xdr:nvSpPr>
        <xdr:cNvPr id="4099" name="Rectangle 3"/>
        <xdr:cNvSpPr>
          <a:spLocks noChangeArrowheads="1"/>
        </xdr:cNvSpPr>
      </xdr:nvSpPr>
      <xdr:spPr bwMode="auto">
        <a:xfrm>
          <a:off x="380999" y="7524749"/>
          <a:ext cx="9115425"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Dossier de l’agrément</a:t>
          </a:r>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742950</xdr:colOff>
      <xdr:row>45</xdr:row>
      <xdr:rowOff>133349</xdr:rowOff>
    </xdr:from>
    <xdr:to>
      <xdr:col>14</xdr:col>
      <xdr:colOff>590550</xdr:colOff>
      <xdr:row>68</xdr:row>
      <xdr:rowOff>28574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ineclub/analyse/economie/cnc2013/0101production%20cin&#233;matographique%20-%20donn&#233;es%20statistiqu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Définitions"/>
      <sheetName val="nb films"/>
      <sheetName val="investiss"/>
      <sheetName val="répart invest"/>
      <sheetName val="répart financ"/>
      <sheetName val="premfilms"/>
      <sheetName val="devis"/>
      <sheetName val="tranch devis"/>
      <sheetName val="coprod"/>
      <sheetName val="chaines"/>
      <sheetName val="Chaines payantes"/>
      <sheetName val="chaines en clair"/>
      <sheetName val="Sans chaines"/>
      <sheetName val="sofica"/>
      <sheetName val="Mandats"/>
      <sheetName val="régions"/>
      <sheetName val="soutielm"/>
      <sheetName val="soutiecm"/>
    </sheetNames>
    <sheetDataSet>
      <sheetData sheetId="0" refreshError="1"/>
      <sheetData sheetId="1" refreshError="1"/>
      <sheetData sheetId="2">
        <row r="8">
          <cell r="A8">
            <v>1980</v>
          </cell>
          <cell r="G8">
            <v>189</v>
          </cell>
        </row>
        <row r="9">
          <cell r="A9">
            <v>1981</v>
          </cell>
          <cell r="G9">
            <v>231</v>
          </cell>
        </row>
        <row r="10">
          <cell r="A10">
            <v>1982</v>
          </cell>
          <cell r="G10">
            <v>164</v>
          </cell>
        </row>
        <row r="11">
          <cell r="A11">
            <v>1983</v>
          </cell>
          <cell r="G11">
            <v>131</v>
          </cell>
        </row>
        <row r="12">
          <cell r="A12">
            <v>1984</v>
          </cell>
          <cell r="G12">
            <v>161</v>
          </cell>
        </row>
        <row r="13">
          <cell r="A13">
            <v>1985</v>
          </cell>
          <cell r="G13">
            <v>151</v>
          </cell>
        </row>
        <row r="14">
          <cell r="A14">
            <v>1986</v>
          </cell>
          <cell r="G14">
            <v>134</v>
          </cell>
        </row>
        <row r="15">
          <cell r="A15">
            <v>1987</v>
          </cell>
          <cell r="G15">
            <v>133</v>
          </cell>
        </row>
        <row r="16">
          <cell r="A16">
            <v>1988</v>
          </cell>
          <cell r="G16">
            <v>137</v>
          </cell>
        </row>
        <row r="17">
          <cell r="A17">
            <v>1989</v>
          </cell>
          <cell r="G17">
            <v>136</v>
          </cell>
        </row>
        <row r="18">
          <cell r="A18">
            <v>1990</v>
          </cell>
          <cell r="G18">
            <v>146</v>
          </cell>
        </row>
        <row r="19">
          <cell r="A19">
            <v>1991</v>
          </cell>
          <cell r="G19">
            <v>156</v>
          </cell>
        </row>
        <row r="20">
          <cell r="A20">
            <v>1992</v>
          </cell>
          <cell r="G20">
            <v>155</v>
          </cell>
        </row>
        <row r="21">
          <cell r="A21">
            <v>1993</v>
          </cell>
          <cell r="G21">
            <v>152</v>
          </cell>
        </row>
        <row r="22">
          <cell r="A22">
            <v>1994</v>
          </cell>
          <cell r="G22">
            <v>115</v>
          </cell>
        </row>
        <row r="23">
          <cell r="A23">
            <v>1995</v>
          </cell>
          <cell r="G23">
            <v>141</v>
          </cell>
        </row>
        <row r="24">
          <cell r="A24">
            <v>1996</v>
          </cell>
          <cell r="G24">
            <v>134</v>
          </cell>
        </row>
        <row r="25">
          <cell r="A25">
            <v>1997</v>
          </cell>
          <cell r="G25">
            <v>163</v>
          </cell>
        </row>
        <row r="26">
          <cell r="A26">
            <v>1998</v>
          </cell>
          <cell r="G26">
            <v>183</v>
          </cell>
        </row>
        <row r="27">
          <cell r="A27">
            <v>1999</v>
          </cell>
          <cell r="G27">
            <v>181</v>
          </cell>
        </row>
        <row r="28">
          <cell r="A28">
            <v>2000</v>
          </cell>
          <cell r="G28">
            <v>171</v>
          </cell>
        </row>
        <row r="29">
          <cell r="A29">
            <v>2001</v>
          </cell>
          <cell r="G29">
            <v>204</v>
          </cell>
        </row>
        <row r="30">
          <cell r="A30">
            <v>2002</v>
          </cell>
          <cell r="G30">
            <v>200</v>
          </cell>
        </row>
        <row r="31">
          <cell r="A31">
            <v>2003</v>
          </cell>
          <cell r="G31">
            <v>212</v>
          </cell>
        </row>
        <row r="32">
          <cell r="A32">
            <v>2004</v>
          </cell>
          <cell r="G32">
            <v>203</v>
          </cell>
        </row>
        <row r="33">
          <cell r="A33">
            <v>2005</v>
          </cell>
          <cell r="G33">
            <v>240</v>
          </cell>
        </row>
        <row r="34">
          <cell r="A34">
            <v>2006</v>
          </cell>
          <cell r="G34">
            <v>203</v>
          </cell>
        </row>
        <row r="35">
          <cell r="A35">
            <v>2007</v>
          </cell>
          <cell r="G35">
            <v>228</v>
          </cell>
        </row>
        <row r="36">
          <cell r="A36">
            <v>2008</v>
          </cell>
          <cell r="G36">
            <v>240</v>
          </cell>
        </row>
        <row r="37">
          <cell r="A37">
            <v>2009</v>
          </cell>
          <cell r="G37">
            <v>230</v>
          </cell>
        </row>
        <row r="38">
          <cell r="A38">
            <v>2010</v>
          </cell>
          <cell r="G38">
            <v>261</v>
          </cell>
        </row>
        <row r="39">
          <cell r="A39">
            <v>2011</v>
          </cell>
          <cell r="G39">
            <v>272</v>
          </cell>
        </row>
        <row r="40">
          <cell r="A40">
            <v>2012</v>
          </cell>
          <cell r="G40">
            <v>279</v>
          </cell>
        </row>
        <row r="41">
          <cell r="A41">
            <v>2013</v>
          </cell>
          <cell r="G41">
            <v>270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euil1"/>
  <dimension ref="A5:B50"/>
  <sheetViews>
    <sheetView topLeftCell="A10" workbookViewId="0">
      <selection activeCell="A8" sqref="A8"/>
    </sheetView>
  </sheetViews>
  <sheetFormatPr baseColWidth="10" defaultRowHeight="12.75"/>
  <cols>
    <col min="1" max="1" width="11.42578125" style="1"/>
    <col min="2" max="2" width="72.42578125" style="1" bestFit="1" customWidth="1"/>
    <col min="3" max="16384" width="11.42578125" style="1"/>
  </cols>
  <sheetData>
    <row r="5" spans="1:2" s="2" customFormat="1" ht="26.25">
      <c r="A5" s="101" t="s">
        <v>38</v>
      </c>
    </row>
    <row r="8" spans="1:2">
      <c r="A8" s="205" t="s">
        <v>138</v>
      </c>
    </row>
    <row r="10" spans="1:2" s="99" customFormat="1" ht="21" customHeight="1">
      <c r="B10" s="100" t="s">
        <v>43</v>
      </c>
    </row>
    <row r="11" spans="1:2" s="99" customFormat="1" ht="21" customHeight="1"/>
    <row r="12" spans="1:2" s="99" customFormat="1" ht="21" customHeight="1">
      <c r="A12" s="98" t="s">
        <v>49</v>
      </c>
    </row>
    <row r="13" spans="1:2" s="99" customFormat="1" ht="21" customHeight="1">
      <c r="B13" s="96" t="s">
        <v>116</v>
      </c>
    </row>
    <row r="14" spans="1:2" s="99" customFormat="1" ht="21" customHeight="1">
      <c r="B14" s="97" t="s">
        <v>117</v>
      </c>
    </row>
    <row r="15" spans="1:2" s="99" customFormat="1" ht="21" customHeight="1">
      <c r="B15" s="96" t="s">
        <v>118</v>
      </c>
    </row>
    <row r="16" spans="1:2" s="99" customFormat="1" ht="21" customHeight="1">
      <c r="B16" s="96" t="s">
        <v>119</v>
      </c>
    </row>
    <row r="17" spans="1:2" s="99" customFormat="1" ht="21" customHeight="1">
      <c r="B17" s="96" t="s">
        <v>102</v>
      </c>
    </row>
    <row r="18" spans="1:2" s="99" customFormat="1" ht="21" customHeight="1">
      <c r="B18" s="169" t="s">
        <v>120</v>
      </c>
    </row>
    <row r="19" spans="1:2" s="99" customFormat="1" ht="21" customHeight="1">
      <c r="B19" s="97" t="s">
        <v>105</v>
      </c>
    </row>
    <row r="20" spans="1:2" s="99" customFormat="1" ht="21" customHeight="1">
      <c r="B20" s="96" t="s">
        <v>74</v>
      </c>
    </row>
    <row r="21" spans="1:2" s="99" customFormat="1" ht="21" customHeight="1">
      <c r="B21" s="96" t="s">
        <v>32</v>
      </c>
    </row>
    <row r="22" spans="1:2" s="99" customFormat="1" ht="21" customHeight="1"/>
    <row r="23" spans="1:2" s="98" customFormat="1" ht="21" customHeight="1">
      <c r="A23" s="98" t="s">
        <v>57</v>
      </c>
    </row>
    <row r="24" spans="1:2" s="99" customFormat="1" ht="21" customHeight="1">
      <c r="B24" s="96" t="s">
        <v>77</v>
      </c>
    </row>
    <row r="25" spans="1:2" s="99" customFormat="1" ht="21" customHeight="1">
      <c r="B25" s="169" t="s">
        <v>76</v>
      </c>
    </row>
    <row r="26" spans="1:2" s="99" customFormat="1" ht="21" customHeight="1">
      <c r="B26" s="169" t="s">
        <v>45</v>
      </c>
    </row>
    <row r="27" spans="1:2" s="99" customFormat="1" ht="21" customHeight="1">
      <c r="B27" s="169" t="s">
        <v>46</v>
      </c>
    </row>
    <row r="28" spans="1:2" s="99" customFormat="1" ht="21" customHeight="1">
      <c r="B28" s="169" t="s">
        <v>121</v>
      </c>
    </row>
    <row r="29" spans="1:2" s="99" customFormat="1" ht="21" customHeight="1">
      <c r="B29" s="169" t="s">
        <v>78</v>
      </c>
    </row>
    <row r="30" spans="1:2" s="99" customFormat="1" ht="21" customHeight="1">
      <c r="B30" s="169" t="s">
        <v>44</v>
      </c>
    </row>
    <row r="31" spans="1:2" s="99" customFormat="1" ht="21" customHeight="1">
      <c r="B31" s="169" t="s">
        <v>79</v>
      </c>
    </row>
    <row r="32" spans="1:2" s="99" customFormat="1" ht="21" customHeight="1">
      <c r="B32" s="169" t="s">
        <v>85</v>
      </c>
    </row>
    <row r="33" spans="1:2" s="99" customFormat="1" ht="21" customHeight="1">
      <c r="B33" s="169" t="s">
        <v>86</v>
      </c>
    </row>
    <row r="34" spans="1:2" s="99" customFormat="1" ht="21" customHeight="1">
      <c r="B34" s="169" t="s">
        <v>87</v>
      </c>
    </row>
    <row r="35" spans="1:2" s="99" customFormat="1" ht="21" customHeight="1">
      <c r="B35" s="169" t="s">
        <v>88</v>
      </c>
    </row>
    <row r="36" spans="1:2" s="99" customFormat="1" ht="21" customHeight="1">
      <c r="B36" s="169" t="s">
        <v>122</v>
      </c>
    </row>
    <row r="37" spans="1:2" s="99" customFormat="1" ht="21" customHeight="1">
      <c r="B37" s="169" t="s">
        <v>123</v>
      </c>
    </row>
    <row r="38" spans="1:2" s="99" customFormat="1" ht="21" customHeight="1"/>
    <row r="39" spans="1:2" s="98" customFormat="1" ht="21" customHeight="1">
      <c r="A39" s="98" t="s">
        <v>58</v>
      </c>
    </row>
    <row r="40" spans="1:2" s="99" customFormat="1" ht="21" customHeight="1">
      <c r="B40" s="96" t="s">
        <v>15</v>
      </c>
    </row>
    <row r="41" spans="1:2" s="99" customFormat="1" ht="21" customHeight="1"/>
    <row r="42" spans="1:2" s="98" customFormat="1" ht="21" customHeight="1">
      <c r="A42" s="98" t="s">
        <v>124</v>
      </c>
    </row>
    <row r="43" spans="1:2" s="99" customFormat="1" ht="21" customHeight="1">
      <c r="B43" s="169" t="s">
        <v>125</v>
      </c>
    </row>
    <row r="44" spans="1:2" s="99" customFormat="1" ht="21" customHeight="1"/>
    <row r="45" spans="1:2" s="98" customFormat="1" ht="21" customHeight="1">
      <c r="A45" s="98" t="s">
        <v>127</v>
      </c>
    </row>
    <row r="46" spans="1:2" s="99" customFormat="1" ht="21" customHeight="1">
      <c r="B46" s="169" t="s">
        <v>126</v>
      </c>
    </row>
    <row r="47" spans="1:2" s="99" customFormat="1" ht="21" customHeight="1"/>
    <row r="48" spans="1:2" s="98" customFormat="1" ht="21" customHeight="1">
      <c r="A48" s="98" t="s">
        <v>59</v>
      </c>
    </row>
    <row r="49" spans="2:2" s="99" customFormat="1" ht="21" customHeight="1">
      <c r="B49" s="96" t="s">
        <v>33</v>
      </c>
    </row>
    <row r="50" spans="2:2" s="99" customFormat="1" ht="21" customHeight="1">
      <c r="B50" s="96" t="s">
        <v>54</v>
      </c>
    </row>
  </sheetData>
  <phoneticPr fontId="2" type="noConversion"/>
  <hyperlinks>
    <hyperlink ref="B10" location="Définitions!A1" display="Définitions et sources"/>
    <hyperlink ref="B13" location="'nb films'!A1" display="Evolution de la production cinématographique"/>
    <hyperlink ref="B14" location="investiss!A1" display="Investissements dans la production française"/>
    <hyperlink ref="B15" location="'répart invest'!A1" display="Répartition des investissements"/>
    <hyperlink ref="B16" location="'répart financ'!A1" display="Répartition du financement des films d'initiative française"/>
    <hyperlink ref="B17" location="premfilms!A1" display="Premiers films"/>
    <hyperlink ref="B18" location="premfilms!A37" display="Deuxièmes films d'initiative française"/>
    <hyperlink ref="B19" location="devis!A1" display="Devis médian et devis moyen des films d'initiative française"/>
    <hyperlink ref="B20" location="'tranch devis'!A1" display="Films selon l'importance du devis"/>
    <hyperlink ref="B21" location="coprod!A1" display="Coproductions internationales"/>
    <hyperlink ref="B24" location="chaines!A1" display="Participation des chaînes en clair"/>
    <hyperlink ref="B26" location="'Chaines payantes'!A1" display="Participation de Canal+"/>
    <hyperlink ref="B27" location="'Chaines payantes'!A29" display="Participation de TPS"/>
    <hyperlink ref="B28" location="'Chaines payantes'!A50" display="Participation de Ciné+"/>
    <hyperlink ref="B40" location="sofica!A1" display="Interventions des Sofica dans la production de films"/>
    <hyperlink ref="B49" location="soutielm!A1" display="Soutien à la production de longs métrages"/>
    <hyperlink ref="B50" location="soutiecm!A1" display="Soutien à la production de courts métrages"/>
    <hyperlink ref="B43" location="Mandats!A1" display="Films bénéficiaires d'un mandat de distribution"/>
    <hyperlink ref="B25" location="chaines!A29" display="Participation des chaînes payantes"/>
    <hyperlink ref="B30" location="chaines!A53" display="Participation des chaînes en clair"/>
    <hyperlink ref="B29" location="'Chaines payantes'!A66" display="Participation d'Orange Cinéma Séries"/>
    <hyperlink ref="B31" location="'chaines en clair'!A5" display="Participation de TF1"/>
    <hyperlink ref="B32:B36" location="'chaines en clair'!A1" display="Participation de France 2"/>
    <hyperlink ref="B37" location="'Sans chaines'!A1" display="Films sans financement de chaînes de télévision"/>
    <hyperlink ref="B32" location="'chaines en clair'!A29" display="Participation de France 2"/>
    <hyperlink ref="B33" location="'chaines en clair'!A53" display="Participation de France 3"/>
    <hyperlink ref="B34" location="'chaines en clair'!A77" display="Participation de M6"/>
    <hyperlink ref="B35" location="'chaines en clair'!A101" display="Participation d'Arte"/>
    <hyperlink ref="B36" location="'chaines en clair'!A120" display="Participation des autres chaînes en clair"/>
    <hyperlink ref="B46" location="régions!A1" display="Interventions des collectivités locales dans la production de films"/>
  </hyperlinks>
  <pageMargins left="0.78740157499999996" right="0.78740157499999996" top="0.984251969" bottom="0.984251969" header="0.4921259845" footer="0.4921259845"/>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codeName="Feuil14"/>
  <dimension ref="A1:S109"/>
  <sheetViews>
    <sheetView workbookViewId="0"/>
  </sheetViews>
  <sheetFormatPr baseColWidth="10" defaultRowHeight="12"/>
  <cols>
    <col min="1" max="1" width="14.5703125" style="68" customWidth="1"/>
    <col min="2" max="3" width="15.140625" style="141" bestFit="1" customWidth="1"/>
    <col min="4" max="4" width="15.42578125" style="141" bestFit="1" customWidth="1"/>
    <col min="5" max="5" width="5.42578125" style="141" bestFit="1" customWidth="1"/>
    <col min="6" max="6" width="6.28515625" style="68" customWidth="1"/>
    <col min="7" max="7" width="25.85546875" style="68" bestFit="1" customWidth="1"/>
    <col min="8" max="12" width="6.28515625" style="68" customWidth="1"/>
    <col min="13" max="13" width="27.28515625" style="68" bestFit="1" customWidth="1"/>
    <col min="14" max="16" width="6.28515625" style="68" customWidth="1"/>
    <col min="17" max="17" width="6.42578125" style="68" customWidth="1"/>
    <col min="18" max="18" width="6.28515625" style="68" customWidth="1"/>
    <col min="19" max="19" width="24.28515625" style="68" bestFit="1" customWidth="1"/>
    <col min="20" max="16384" width="11.42578125" style="68"/>
  </cols>
  <sheetData>
    <row r="1" spans="1:19" s="1" customFormat="1" ht="12.75">
      <c r="B1" s="105"/>
      <c r="C1" s="105"/>
      <c r="D1" s="105"/>
      <c r="E1" s="105"/>
      <c r="F1" s="3"/>
      <c r="G1" s="3"/>
      <c r="H1" s="3"/>
      <c r="I1" s="3"/>
      <c r="J1" s="3"/>
      <c r="K1" s="3"/>
      <c r="L1" s="3"/>
      <c r="M1" s="3"/>
      <c r="N1" s="3"/>
      <c r="O1" s="3"/>
      <c r="P1" s="3"/>
      <c r="Q1" s="3"/>
      <c r="R1" s="3"/>
      <c r="S1" s="3"/>
    </row>
    <row r="2" spans="1:19" s="5" customFormat="1" ht="12.75">
      <c r="A2" s="6" t="s">
        <v>39</v>
      </c>
      <c r="B2" s="106"/>
      <c r="C2" s="106"/>
      <c r="D2" s="106"/>
      <c r="E2" s="106"/>
      <c r="F2" s="4"/>
      <c r="G2" s="4"/>
      <c r="H2" s="4"/>
      <c r="I2" s="4"/>
      <c r="J2" s="4"/>
      <c r="K2" s="4"/>
      <c r="L2" s="4"/>
      <c r="M2" s="4"/>
      <c r="N2" s="4"/>
      <c r="O2" s="4"/>
      <c r="P2" s="4"/>
      <c r="Q2" s="4"/>
      <c r="R2" s="4"/>
      <c r="S2" s="4"/>
    </row>
    <row r="3" spans="1:19" s="1" customFormat="1" ht="12.75">
      <c r="B3" s="105"/>
      <c r="C3" s="105"/>
      <c r="D3" s="105"/>
      <c r="E3" s="105"/>
      <c r="F3" s="3"/>
      <c r="G3" s="3"/>
      <c r="H3" s="3"/>
      <c r="I3" s="3"/>
      <c r="J3" s="3"/>
      <c r="K3" s="3"/>
      <c r="L3" s="3"/>
      <c r="M3" s="3"/>
      <c r="N3" s="3"/>
      <c r="O3" s="3"/>
      <c r="P3" s="3"/>
      <c r="Q3" s="3"/>
      <c r="R3" s="3"/>
      <c r="S3" s="3"/>
    </row>
    <row r="4" spans="1:19" s="1" customFormat="1" ht="12.75">
      <c r="B4" s="105"/>
      <c r="C4" s="105"/>
      <c r="D4" s="105"/>
      <c r="E4" s="105"/>
      <c r="F4" s="3"/>
      <c r="G4" s="3"/>
      <c r="H4" s="3"/>
      <c r="I4" s="3"/>
      <c r="J4" s="3"/>
      <c r="K4" s="3"/>
      <c r="L4" s="3"/>
      <c r="M4" s="3"/>
      <c r="N4" s="3"/>
      <c r="O4" s="3"/>
      <c r="P4" s="3"/>
      <c r="Q4" s="3"/>
      <c r="R4" s="3"/>
      <c r="S4" s="3"/>
    </row>
    <row r="5" spans="1:19" s="22" customFormat="1" ht="12.75">
      <c r="A5" s="21" t="s">
        <v>32</v>
      </c>
      <c r="B5" s="117"/>
      <c r="C5" s="117"/>
      <c r="D5" s="117"/>
      <c r="E5" s="117"/>
    </row>
    <row r="6" spans="1:19" s="7" customFormat="1" ht="3" customHeight="1">
      <c r="B6" s="118"/>
      <c r="C6" s="118"/>
      <c r="D6" s="118"/>
      <c r="E6" s="118"/>
    </row>
    <row r="7" spans="1:19" s="41" customFormat="1" ht="24">
      <c r="A7" s="9" t="s">
        <v>13</v>
      </c>
      <c r="B7" s="10" t="s">
        <v>22</v>
      </c>
      <c r="C7" s="10" t="s">
        <v>23</v>
      </c>
      <c r="D7" s="10" t="s">
        <v>24</v>
      </c>
      <c r="E7" s="44" t="s">
        <v>50</v>
      </c>
    </row>
    <row r="8" spans="1:19" s="7" customFormat="1">
      <c r="A8" s="58">
        <v>1993</v>
      </c>
      <c r="B8" s="113">
        <v>34</v>
      </c>
      <c r="C8" s="113">
        <v>36</v>
      </c>
      <c r="D8" s="113">
        <v>15</v>
      </c>
      <c r="E8" s="12">
        <f t="shared" ref="E8:E27" si="0">SUM(B8:D8)</f>
        <v>85</v>
      </c>
    </row>
    <row r="9" spans="1:19" s="7" customFormat="1">
      <c r="A9" s="58">
        <v>1994</v>
      </c>
      <c r="B9" s="113">
        <v>28</v>
      </c>
      <c r="C9" s="113">
        <v>22</v>
      </c>
      <c r="D9" s="113">
        <v>4</v>
      </c>
      <c r="E9" s="12">
        <f t="shared" si="0"/>
        <v>54</v>
      </c>
    </row>
    <row r="10" spans="1:19" s="7" customFormat="1">
      <c r="A10" s="58">
        <v>1995</v>
      </c>
      <c r="B10" s="113">
        <v>34</v>
      </c>
      <c r="C10" s="113">
        <v>32</v>
      </c>
      <c r="D10" s="113">
        <v>12</v>
      </c>
      <c r="E10" s="12">
        <f t="shared" si="0"/>
        <v>78</v>
      </c>
    </row>
    <row r="11" spans="1:19" s="7" customFormat="1">
      <c r="A11" s="58">
        <v>1996</v>
      </c>
      <c r="B11" s="113">
        <v>30</v>
      </c>
      <c r="C11" s="113">
        <v>27</v>
      </c>
      <c r="D11" s="113">
        <v>3</v>
      </c>
      <c r="E11" s="12">
        <f t="shared" si="0"/>
        <v>60</v>
      </c>
    </row>
    <row r="12" spans="1:19" s="7" customFormat="1">
      <c r="A12" s="58">
        <v>1997</v>
      </c>
      <c r="B12" s="113">
        <v>39</v>
      </c>
      <c r="C12" s="113">
        <v>33</v>
      </c>
      <c r="D12" s="113">
        <v>5</v>
      </c>
      <c r="E12" s="12">
        <f t="shared" si="0"/>
        <v>77</v>
      </c>
    </row>
    <row r="13" spans="1:19" s="31" customFormat="1">
      <c r="A13" s="58">
        <v>1998</v>
      </c>
      <c r="B13" s="113">
        <v>46</v>
      </c>
      <c r="C13" s="113">
        <v>32</v>
      </c>
      <c r="D13" s="16">
        <v>3</v>
      </c>
      <c r="E13" s="12">
        <f t="shared" si="0"/>
        <v>81</v>
      </c>
    </row>
    <row r="14" spans="1:19" s="31" customFormat="1">
      <c r="A14" s="58">
        <v>1999</v>
      </c>
      <c r="B14" s="113">
        <v>35</v>
      </c>
      <c r="C14" s="113">
        <v>31</v>
      </c>
      <c r="D14" s="16" t="s">
        <v>14</v>
      </c>
      <c r="E14" s="12">
        <f t="shared" si="0"/>
        <v>66</v>
      </c>
    </row>
    <row r="15" spans="1:19" s="31" customFormat="1">
      <c r="A15" s="58">
        <v>2000</v>
      </c>
      <c r="B15" s="113">
        <v>34</v>
      </c>
      <c r="C15" s="113">
        <v>26</v>
      </c>
      <c r="D15" s="16" t="s">
        <v>14</v>
      </c>
      <c r="E15" s="12">
        <f t="shared" si="0"/>
        <v>60</v>
      </c>
    </row>
    <row r="16" spans="1:19" s="31" customFormat="1">
      <c r="A16" s="58">
        <v>2001</v>
      </c>
      <c r="B16" s="113">
        <v>46</v>
      </c>
      <c r="C16" s="113">
        <v>32</v>
      </c>
      <c r="D16" s="16" t="s">
        <v>14</v>
      </c>
      <c r="E16" s="12">
        <f t="shared" si="0"/>
        <v>78</v>
      </c>
    </row>
    <row r="17" spans="1:18" s="31" customFormat="1">
      <c r="A17" s="58">
        <v>2002</v>
      </c>
      <c r="B17" s="113">
        <v>57</v>
      </c>
      <c r="C17" s="113">
        <v>37</v>
      </c>
      <c r="D17" s="16" t="s">
        <v>14</v>
      </c>
      <c r="E17" s="12">
        <f t="shared" si="0"/>
        <v>94</v>
      </c>
    </row>
    <row r="18" spans="1:18" s="31" customFormat="1">
      <c r="A18" s="58">
        <v>2003</v>
      </c>
      <c r="B18" s="113">
        <v>78</v>
      </c>
      <c r="C18" s="113">
        <v>29</v>
      </c>
      <c r="D18" s="16" t="s">
        <v>14</v>
      </c>
      <c r="E18" s="12">
        <f t="shared" si="0"/>
        <v>107</v>
      </c>
    </row>
    <row r="19" spans="1:18" s="31" customFormat="1">
      <c r="A19" s="58">
        <v>2004</v>
      </c>
      <c r="B19" s="113">
        <v>37</v>
      </c>
      <c r="C19" s="113">
        <v>36</v>
      </c>
      <c r="D19" s="16" t="s">
        <v>14</v>
      </c>
      <c r="E19" s="12">
        <f t="shared" si="0"/>
        <v>73</v>
      </c>
    </row>
    <row r="20" spans="1:18" s="31" customFormat="1">
      <c r="A20" s="58">
        <v>2005</v>
      </c>
      <c r="B20" s="113">
        <v>61</v>
      </c>
      <c r="C20" s="113">
        <v>53</v>
      </c>
      <c r="D20" s="16" t="s">
        <v>14</v>
      </c>
      <c r="E20" s="12">
        <f t="shared" si="0"/>
        <v>114</v>
      </c>
    </row>
    <row r="21" spans="1:18" s="31" customFormat="1">
      <c r="A21" s="58">
        <v>2006</v>
      </c>
      <c r="B21" s="113">
        <v>37</v>
      </c>
      <c r="C21" s="113">
        <v>39</v>
      </c>
      <c r="D21" s="16" t="s">
        <v>14</v>
      </c>
      <c r="E21" s="12">
        <f t="shared" si="0"/>
        <v>76</v>
      </c>
    </row>
    <row r="22" spans="1:18" s="31" customFormat="1">
      <c r="A22" s="58">
        <v>2007</v>
      </c>
      <c r="B22" s="113">
        <v>52</v>
      </c>
      <c r="C22" s="113">
        <v>43</v>
      </c>
      <c r="D22" s="16" t="s">
        <v>14</v>
      </c>
      <c r="E22" s="12">
        <f t="shared" si="0"/>
        <v>95</v>
      </c>
    </row>
    <row r="23" spans="1:18" s="31" customFormat="1">
      <c r="A23" s="58">
        <v>2008</v>
      </c>
      <c r="B23" s="107">
        <v>51</v>
      </c>
      <c r="C23" s="107">
        <v>44</v>
      </c>
      <c r="D23" s="16" t="s">
        <v>14</v>
      </c>
      <c r="E23" s="12">
        <f t="shared" si="0"/>
        <v>95</v>
      </c>
    </row>
    <row r="24" spans="1:18" s="31" customFormat="1">
      <c r="A24" s="58">
        <v>2009</v>
      </c>
      <c r="B24" s="107">
        <v>45</v>
      </c>
      <c r="C24" s="107">
        <v>48</v>
      </c>
      <c r="D24" s="16" t="s">
        <v>14</v>
      </c>
      <c r="E24" s="12">
        <f t="shared" si="0"/>
        <v>93</v>
      </c>
    </row>
    <row r="25" spans="1:18" s="67" customFormat="1">
      <c r="A25" s="58">
        <v>2010</v>
      </c>
      <c r="B25" s="107">
        <v>60</v>
      </c>
      <c r="C25" s="107">
        <v>58</v>
      </c>
      <c r="D25" s="16" t="s">
        <v>14</v>
      </c>
      <c r="E25" s="12">
        <f t="shared" si="0"/>
        <v>118</v>
      </c>
    </row>
    <row r="26" spans="1:18" s="31" customFormat="1">
      <c r="A26" s="58">
        <v>2011</v>
      </c>
      <c r="B26" s="107">
        <v>55</v>
      </c>
      <c r="C26" s="107">
        <v>65</v>
      </c>
      <c r="D26" s="16" t="s">
        <v>14</v>
      </c>
      <c r="E26" s="12">
        <f t="shared" si="0"/>
        <v>120</v>
      </c>
    </row>
    <row r="27" spans="1:18" s="31" customFormat="1">
      <c r="A27" s="58">
        <v>2012</v>
      </c>
      <c r="B27" s="107">
        <v>59</v>
      </c>
      <c r="C27" s="107">
        <v>70</v>
      </c>
      <c r="D27" s="16" t="s">
        <v>14</v>
      </c>
      <c r="E27" s="12">
        <f t="shared" si="0"/>
        <v>129</v>
      </c>
      <c r="F27" s="67"/>
      <c r="L27" s="67"/>
      <c r="R27" s="67"/>
    </row>
    <row r="28" spans="1:18" s="31" customFormat="1">
      <c r="A28" s="58">
        <v>2013</v>
      </c>
      <c r="B28" s="107">
        <v>55</v>
      </c>
      <c r="C28" s="107">
        <v>61</v>
      </c>
      <c r="D28" s="16" t="s">
        <v>14</v>
      </c>
      <c r="E28" s="12">
        <f>SUM(B28:D28)</f>
        <v>116</v>
      </c>
      <c r="F28" s="67"/>
      <c r="L28" s="67"/>
      <c r="R28" s="67"/>
    </row>
    <row r="29" spans="1:18" s="31" customFormat="1">
      <c r="A29" s="58">
        <v>2014</v>
      </c>
      <c r="B29" s="107">
        <v>51</v>
      </c>
      <c r="C29" s="107">
        <v>55</v>
      </c>
      <c r="D29" s="16" t="s">
        <v>14</v>
      </c>
      <c r="E29" s="12">
        <f t="shared" ref="E29" si="1">SUM(B29:D29)</f>
        <v>106</v>
      </c>
      <c r="F29" s="67"/>
      <c r="L29" s="67"/>
      <c r="R29" s="67"/>
    </row>
    <row r="30" spans="1:18" s="31" customFormat="1">
      <c r="A30" s="58">
        <v>2015</v>
      </c>
      <c r="B30" s="107">
        <v>76</v>
      </c>
      <c r="C30" s="107">
        <v>66</v>
      </c>
      <c r="D30" s="16" t="s">
        <v>14</v>
      </c>
      <c r="E30" s="12">
        <f>SUM(B30:D30)</f>
        <v>142</v>
      </c>
      <c r="F30" s="67"/>
      <c r="L30" s="67"/>
      <c r="R30" s="67"/>
    </row>
    <row r="31" spans="1:18">
      <c r="A31" s="144"/>
      <c r="B31" s="145"/>
      <c r="C31" s="145"/>
      <c r="D31" s="146"/>
      <c r="E31" s="147"/>
    </row>
    <row r="32" spans="1:18">
      <c r="A32" s="148"/>
      <c r="B32" s="149"/>
      <c r="C32" s="149"/>
      <c r="D32" s="150"/>
      <c r="E32" s="151"/>
    </row>
    <row r="33" spans="1:10" ht="24">
      <c r="A33" s="143" t="s">
        <v>27</v>
      </c>
      <c r="B33" s="10" t="s">
        <v>22</v>
      </c>
      <c r="C33" s="10" t="s">
        <v>23</v>
      </c>
      <c r="D33" s="10" t="s">
        <v>24</v>
      </c>
      <c r="E33" s="44" t="s">
        <v>50</v>
      </c>
      <c r="G33" s="122"/>
      <c r="H33" s="122"/>
      <c r="I33" s="122"/>
      <c r="J33" s="122"/>
    </row>
    <row r="34" spans="1:10">
      <c r="A34" s="139">
        <v>1993</v>
      </c>
      <c r="B34" s="36">
        <f t="shared" ref="B34:D39" si="2">B86+B60</f>
        <v>116577763.4814477</v>
      </c>
      <c r="C34" s="36">
        <f t="shared" si="2"/>
        <v>110556027.30057001</v>
      </c>
      <c r="D34" s="36">
        <f t="shared" si="2"/>
        <v>17729820.704710826</v>
      </c>
      <c r="E34" s="42">
        <f t="shared" ref="E34:E53" si="3">SUM(B34:D34)</f>
        <v>244863611.48672855</v>
      </c>
      <c r="G34" s="141"/>
      <c r="H34" s="141"/>
      <c r="I34" s="141"/>
      <c r="J34" s="141"/>
    </row>
    <row r="35" spans="1:10">
      <c r="A35" s="139">
        <v>1994</v>
      </c>
      <c r="B35" s="36">
        <f t="shared" si="2"/>
        <v>119840172.45032829</v>
      </c>
      <c r="C35" s="36">
        <f t="shared" si="2"/>
        <v>78511243.877266347</v>
      </c>
      <c r="D35" s="36">
        <f t="shared" si="2"/>
        <v>6265654.6084575662</v>
      </c>
      <c r="E35" s="42">
        <f t="shared" si="3"/>
        <v>204617070.9360522</v>
      </c>
      <c r="G35" s="141"/>
      <c r="H35" s="141"/>
      <c r="I35" s="141"/>
      <c r="J35" s="141"/>
    </row>
    <row r="36" spans="1:10">
      <c r="A36" s="139">
        <v>1995</v>
      </c>
      <c r="B36" s="36">
        <f t="shared" si="2"/>
        <v>161184345.92511398</v>
      </c>
      <c r="C36" s="36">
        <f t="shared" si="2"/>
        <v>117782110.71762326</v>
      </c>
      <c r="D36" s="36">
        <f t="shared" si="2"/>
        <v>15473575.249597153</v>
      </c>
      <c r="E36" s="42">
        <f t="shared" si="3"/>
        <v>294440031.8923344</v>
      </c>
      <c r="G36" s="141"/>
      <c r="H36" s="141"/>
      <c r="I36" s="141"/>
      <c r="J36" s="141"/>
    </row>
    <row r="37" spans="1:10">
      <c r="A37" s="139">
        <v>1996</v>
      </c>
      <c r="B37" s="36">
        <f t="shared" si="2"/>
        <v>109725180.15662612</v>
      </c>
      <c r="C37" s="36">
        <f t="shared" si="2"/>
        <v>112043929.70880713</v>
      </c>
      <c r="D37" s="36">
        <f t="shared" si="2"/>
        <v>4007884.6631715195</v>
      </c>
      <c r="E37" s="42">
        <f t="shared" si="3"/>
        <v>225776994.52860478</v>
      </c>
      <c r="G37" s="141"/>
      <c r="H37" s="141"/>
      <c r="I37" s="141"/>
      <c r="J37" s="141"/>
    </row>
    <row r="38" spans="1:10">
      <c r="A38" s="139">
        <v>1997</v>
      </c>
      <c r="B38" s="36">
        <f t="shared" si="2"/>
        <v>184550206.7970919</v>
      </c>
      <c r="C38" s="36">
        <f t="shared" si="2"/>
        <v>103361958.17713661</v>
      </c>
      <c r="D38" s="36">
        <f t="shared" si="2"/>
        <v>4918005.2960788589</v>
      </c>
      <c r="E38" s="42">
        <f t="shared" si="3"/>
        <v>292830170.27030736</v>
      </c>
      <c r="G38" s="141"/>
      <c r="H38" s="141"/>
      <c r="I38" s="141"/>
      <c r="J38" s="141"/>
    </row>
    <row r="39" spans="1:10">
      <c r="A39" s="139">
        <v>1998</v>
      </c>
      <c r="B39" s="36">
        <f t="shared" si="2"/>
        <v>234012290.43976966</v>
      </c>
      <c r="C39" s="36">
        <f t="shared" si="2"/>
        <v>103191215.27783071</v>
      </c>
      <c r="D39" s="36">
        <f t="shared" si="2"/>
        <v>4625303.1829830315</v>
      </c>
      <c r="E39" s="42">
        <f t="shared" si="3"/>
        <v>341828808.90058339</v>
      </c>
      <c r="G39" s="141"/>
      <c r="H39" s="141"/>
      <c r="I39" s="141"/>
      <c r="J39" s="141"/>
    </row>
    <row r="40" spans="1:10">
      <c r="A40" s="139">
        <v>1999</v>
      </c>
      <c r="B40" s="36">
        <f t="shared" ref="B40:C56" si="4">B92+B66</f>
        <v>184597465.99243546</v>
      </c>
      <c r="C40" s="36">
        <f t="shared" si="4"/>
        <v>106275258.89654352</v>
      </c>
      <c r="D40" s="62" t="s">
        <v>14</v>
      </c>
      <c r="E40" s="42">
        <f t="shared" si="3"/>
        <v>290872724.88897896</v>
      </c>
      <c r="G40" s="141"/>
      <c r="H40" s="141"/>
      <c r="I40" s="141"/>
      <c r="J40" s="141"/>
    </row>
    <row r="41" spans="1:10">
      <c r="A41" s="139">
        <v>2000</v>
      </c>
      <c r="B41" s="36">
        <f t="shared" si="4"/>
        <v>167027716.75582397</v>
      </c>
      <c r="C41" s="36">
        <f t="shared" si="4"/>
        <v>124983802.29191853</v>
      </c>
      <c r="D41" s="62" t="s">
        <v>14</v>
      </c>
      <c r="E41" s="42">
        <f t="shared" si="3"/>
        <v>292011519.04774249</v>
      </c>
      <c r="G41" s="141"/>
      <c r="H41" s="141"/>
      <c r="I41" s="141"/>
      <c r="J41" s="141"/>
    </row>
    <row r="42" spans="1:10">
      <c r="A42" s="139">
        <v>2001</v>
      </c>
      <c r="B42" s="36">
        <f t="shared" si="4"/>
        <v>217280090.53758705</v>
      </c>
      <c r="C42" s="36">
        <f t="shared" si="4"/>
        <v>156036703.06000549</v>
      </c>
      <c r="D42" s="50" t="s">
        <v>14</v>
      </c>
      <c r="E42" s="42">
        <f t="shared" si="3"/>
        <v>373316793.59759253</v>
      </c>
      <c r="G42" s="141"/>
      <c r="H42" s="141"/>
      <c r="I42" s="141"/>
      <c r="J42" s="141"/>
    </row>
    <row r="43" spans="1:10">
      <c r="A43" s="139">
        <v>2002</v>
      </c>
      <c r="B43" s="36">
        <f t="shared" si="4"/>
        <v>311072090.11999995</v>
      </c>
      <c r="C43" s="36">
        <f t="shared" si="4"/>
        <v>136546169.94999999</v>
      </c>
      <c r="D43" s="50" t="s">
        <v>14</v>
      </c>
      <c r="E43" s="42">
        <f t="shared" si="3"/>
        <v>447618260.06999993</v>
      </c>
      <c r="G43" s="141"/>
      <c r="H43" s="141"/>
      <c r="I43" s="141"/>
      <c r="J43" s="141"/>
    </row>
    <row r="44" spans="1:10">
      <c r="A44" s="139">
        <v>2003</v>
      </c>
      <c r="B44" s="36">
        <f t="shared" si="4"/>
        <v>468181256.97000003</v>
      </c>
      <c r="C44" s="36">
        <f t="shared" si="4"/>
        <v>306259716.97000003</v>
      </c>
      <c r="D44" s="50" t="s">
        <v>14</v>
      </c>
      <c r="E44" s="42">
        <f t="shared" si="3"/>
        <v>774440973.94000006</v>
      </c>
      <c r="G44" s="141"/>
      <c r="H44" s="141"/>
      <c r="I44" s="141"/>
      <c r="J44" s="141"/>
    </row>
    <row r="45" spans="1:10">
      <c r="A45" s="90">
        <v>2004</v>
      </c>
      <c r="B45" s="36">
        <f t="shared" si="4"/>
        <v>299451741</v>
      </c>
      <c r="C45" s="36">
        <f t="shared" si="4"/>
        <v>156421665</v>
      </c>
      <c r="D45" s="62" t="s">
        <v>14</v>
      </c>
      <c r="E45" s="42">
        <f t="shared" si="3"/>
        <v>455873406</v>
      </c>
      <c r="G45" s="141"/>
      <c r="H45" s="141"/>
      <c r="I45" s="141"/>
      <c r="J45" s="141"/>
    </row>
    <row r="46" spans="1:10">
      <c r="A46" s="139">
        <v>2005</v>
      </c>
      <c r="B46" s="36">
        <f t="shared" si="4"/>
        <v>338377369</v>
      </c>
      <c r="C46" s="36">
        <f t="shared" si="4"/>
        <v>352455619.00040001</v>
      </c>
      <c r="D46" s="50" t="s">
        <v>14</v>
      </c>
      <c r="E46" s="42">
        <f t="shared" si="3"/>
        <v>690832988.00040007</v>
      </c>
      <c r="G46" s="141"/>
      <c r="H46" s="141"/>
      <c r="I46" s="141"/>
      <c r="J46" s="141"/>
    </row>
    <row r="47" spans="1:10">
      <c r="A47" s="90">
        <v>2006</v>
      </c>
      <c r="B47" s="36">
        <f t="shared" si="4"/>
        <v>331778851.00000006</v>
      </c>
      <c r="C47" s="36">
        <f t="shared" si="4"/>
        <v>283432324</v>
      </c>
      <c r="D47" s="62" t="s">
        <v>14</v>
      </c>
      <c r="E47" s="42">
        <f t="shared" si="3"/>
        <v>615211175</v>
      </c>
      <c r="G47" s="141"/>
      <c r="H47" s="141"/>
      <c r="I47" s="141"/>
      <c r="J47" s="141"/>
    </row>
    <row r="48" spans="1:10">
      <c r="A48" s="139">
        <v>2007</v>
      </c>
      <c r="B48" s="36">
        <f t="shared" si="4"/>
        <v>302499386</v>
      </c>
      <c r="C48" s="36">
        <f t="shared" si="4"/>
        <v>197451183.00000003</v>
      </c>
      <c r="D48" s="50" t="s">
        <v>14</v>
      </c>
      <c r="E48" s="42">
        <f t="shared" si="3"/>
        <v>499950569</v>
      </c>
      <c r="G48" s="141"/>
      <c r="H48" s="141"/>
      <c r="I48" s="141"/>
      <c r="J48" s="141"/>
    </row>
    <row r="49" spans="1:10">
      <c r="A49" s="90">
        <v>2008</v>
      </c>
      <c r="B49" s="36">
        <f t="shared" si="4"/>
        <v>319181826</v>
      </c>
      <c r="C49" s="36">
        <f t="shared" si="4"/>
        <v>231257708.00000006</v>
      </c>
      <c r="D49" s="62" t="s">
        <v>14</v>
      </c>
      <c r="E49" s="42">
        <f t="shared" si="3"/>
        <v>550439534</v>
      </c>
      <c r="G49" s="141"/>
      <c r="H49" s="141"/>
      <c r="I49" s="141"/>
      <c r="J49" s="141"/>
    </row>
    <row r="50" spans="1:10">
      <c r="A50" s="90">
        <v>2009</v>
      </c>
      <c r="B50" s="36">
        <f t="shared" si="4"/>
        <v>281546432</v>
      </c>
      <c r="C50" s="36">
        <f t="shared" si="4"/>
        <v>171201674.99999997</v>
      </c>
      <c r="D50" s="62" t="s">
        <v>14</v>
      </c>
      <c r="E50" s="42">
        <f t="shared" si="3"/>
        <v>452748107</v>
      </c>
      <c r="G50" s="141"/>
      <c r="H50" s="141"/>
      <c r="I50" s="141"/>
      <c r="J50" s="141"/>
    </row>
    <row r="51" spans="1:10">
      <c r="A51" s="90">
        <v>2010</v>
      </c>
      <c r="B51" s="36">
        <f t="shared" si="4"/>
        <v>365580210</v>
      </c>
      <c r="C51" s="36">
        <f t="shared" si="4"/>
        <v>326860062.00999999</v>
      </c>
      <c r="D51" s="62" t="s">
        <v>14</v>
      </c>
      <c r="E51" s="42">
        <f t="shared" si="3"/>
        <v>692440272.00999999</v>
      </c>
      <c r="G51" s="141"/>
      <c r="H51" s="141"/>
      <c r="I51" s="141"/>
      <c r="J51" s="141"/>
    </row>
    <row r="52" spans="1:10">
      <c r="A52" s="90">
        <v>2011</v>
      </c>
      <c r="B52" s="36">
        <f t="shared" si="4"/>
        <v>465090958.99000001</v>
      </c>
      <c r="C52" s="36">
        <f t="shared" si="4"/>
        <v>260759581.98000002</v>
      </c>
      <c r="D52" s="62" t="s">
        <v>14</v>
      </c>
      <c r="E52" s="42">
        <f t="shared" si="3"/>
        <v>725850540.97000003</v>
      </c>
      <c r="G52" s="141"/>
      <c r="H52" s="141"/>
      <c r="I52" s="141"/>
      <c r="J52" s="141"/>
    </row>
    <row r="53" spans="1:10">
      <c r="A53" s="90">
        <v>2012</v>
      </c>
      <c r="B53" s="36">
        <f t="shared" si="4"/>
        <v>440205761.99999994</v>
      </c>
      <c r="C53" s="36">
        <f t="shared" si="4"/>
        <v>276651533</v>
      </c>
      <c r="D53" s="62" t="s">
        <v>14</v>
      </c>
      <c r="E53" s="42">
        <f t="shared" si="3"/>
        <v>716857295</v>
      </c>
      <c r="G53" s="141"/>
      <c r="H53" s="141"/>
      <c r="I53" s="141"/>
      <c r="J53" s="141"/>
    </row>
    <row r="54" spans="1:10">
      <c r="A54" s="90">
        <v>2013</v>
      </c>
      <c r="B54" s="36">
        <f t="shared" si="4"/>
        <v>318170622.99999988</v>
      </c>
      <c r="C54" s="36">
        <f t="shared" si="4"/>
        <v>234722248.00000003</v>
      </c>
      <c r="D54" s="62" t="s">
        <v>14</v>
      </c>
      <c r="E54" s="42">
        <f>SUM(B54:D54)</f>
        <v>552892870.99999988</v>
      </c>
      <c r="G54" s="141"/>
      <c r="H54" s="141"/>
      <c r="I54" s="141"/>
      <c r="J54" s="141"/>
    </row>
    <row r="55" spans="1:10">
      <c r="A55" s="90">
        <v>2014</v>
      </c>
      <c r="B55" s="36">
        <f t="shared" si="4"/>
        <v>199996151</v>
      </c>
      <c r="C55" s="36">
        <f t="shared" si="4"/>
        <v>194951602</v>
      </c>
      <c r="D55" s="62" t="s">
        <v>14</v>
      </c>
      <c r="E55" s="42">
        <f>SUM(B55:D55)</f>
        <v>394947753</v>
      </c>
      <c r="G55" s="141"/>
      <c r="H55" s="141"/>
      <c r="I55" s="141"/>
      <c r="J55" s="141"/>
    </row>
    <row r="56" spans="1:10">
      <c r="A56" s="90">
        <v>2015</v>
      </c>
      <c r="B56" s="36">
        <f t="shared" si="4"/>
        <v>358738172</v>
      </c>
      <c r="C56" s="36">
        <f t="shared" si="4"/>
        <v>200382686</v>
      </c>
      <c r="D56" s="62" t="s">
        <v>14</v>
      </c>
      <c r="E56" s="42">
        <f>SUM(B56:D56)</f>
        <v>559120858</v>
      </c>
      <c r="G56" s="141"/>
      <c r="H56" s="141"/>
      <c r="I56" s="141"/>
      <c r="J56" s="141"/>
    </row>
    <row r="57" spans="1:10" s="31" customFormat="1">
      <c r="B57" s="140"/>
      <c r="C57" s="140"/>
      <c r="D57" s="140"/>
      <c r="E57" s="140"/>
    </row>
    <row r="58" spans="1:10" s="31" customFormat="1">
      <c r="B58" s="140"/>
      <c r="C58" s="140"/>
      <c r="D58" s="140"/>
      <c r="E58" s="140"/>
    </row>
    <row r="59" spans="1:10" s="8" customFormat="1" ht="24">
      <c r="A59" s="142" t="s">
        <v>28</v>
      </c>
      <c r="B59" s="10" t="s">
        <v>22</v>
      </c>
      <c r="C59" s="10" t="s">
        <v>23</v>
      </c>
      <c r="D59" s="10" t="s">
        <v>24</v>
      </c>
      <c r="E59" s="44" t="s">
        <v>50</v>
      </c>
    </row>
    <row r="60" spans="1:10">
      <c r="A60" s="90">
        <v>1993</v>
      </c>
      <c r="B60" s="36">
        <v>77032488.41006346</v>
      </c>
      <c r="C60" s="36">
        <v>26282210.571729548</v>
      </c>
      <c r="D60" s="36">
        <v>7637695.7635942604</v>
      </c>
      <c r="E60" s="42">
        <f t="shared" ref="E60:E79" si="5">SUM(B60:D60)</f>
        <v>110952394.74538727</v>
      </c>
    </row>
    <row r="61" spans="1:10">
      <c r="A61" s="90">
        <v>1994</v>
      </c>
      <c r="B61" s="36">
        <v>81148611.875473529</v>
      </c>
      <c r="C61" s="36">
        <v>21708740.054607239</v>
      </c>
      <c r="D61" s="36">
        <v>3262408.9688805817</v>
      </c>
      <c r="E61" s="42">
        <f t="shared" si="5"/>
        <v>106119760.89896135</v>
      </c>
    </row>
    <row r="62" spans="1:10">
      <c r="A62" s="90">
        <v>1995</v>
      </c>
      <c r="B62" s="36">
        <v>115754538.78836569</v>
      </c>
      <c r="C62" s="36">
        <v>29285456.211306535</v>
      </c>
      <c r="D62" s="36">
        <v>7409022.2377381446</v>
      </c>
      <c r="E62" s="42">
        <f t="shared" si="5"/>
        <v>152449017.23741037</v>
      </c>
    </row>
    <row r="63" spans="1:10">
      <c r="A63" s="90">
        <v>1996</v>
      </c>
      <c r="B63" s="36">
        <v>79776570.720336854</v>
      </c>
      <c r="C63" s="36">
        <v>28895186.727178764</v>
      </c>
      <c r="D63" s="36">
        <v>2280637.2978716595</v>
      </c>
      <c r="E63" s="42">
        <f t="shared" si="5"/>
        <v>110952394.74538729</v>
      </c>
    </row>
    <row r="64" spans="1:10">
      <c r="A64" s="90">
        <v>1997</v>
      </c>
      <c r="B64" s="36">
        <v>126189674.01826644</v>
      </c>
      <c r="C64" s="36">
        <v>26709067.819994297</v>
      </c>
      <c r="D64" s="36">
        <v>2369057.727869357</v>
      </c>
      <c r="E64" s="42">
        <f t="shared" si="5"/>
        <v>155267799.5661301</v>
      </c>
    </row>
    <row r="65" spans="1:5">
      <c r="A65" s="90">
        <v>1998</v>
      </c>
      <c r="B65" s="36">
        <v>167401216.84805557</v>
      </c>
      <c r="C65" s="36">
        <v>26965182.168953151</v>
      </c>
      <c r="D65" s="62">
        <v>1740967.7768512266</v>
      </c>
      <c r="E65" s="42">
        <f t="shared" si="5"/>
        <v>196107366.79385996</v>
      </c>
    </row>
    <row r="66" spans="1:5">
      <c r="A66" s="90">
        <v>1999</v>
      </c>
      <c r="B66" s="36">
        <v>140655561.2639243</v>
      </c>
      <c r="C66" s="36">
        <v>27015490.344641495</v>
      </c>
      <c r="D66" s="62" t="s">
        <v>14</v>
      </c>
      <c r="E66" s="42">
        <f t="shared" si="5"/>
        <v>167671051.60856581</v>
      </c>
    </row>
    <row r="67" spans="1:5">
      <c r="A67" s="90">
        <v>2000</v>
      </c>
      <c r="B67" s="36">
        <v>123000440.57765983</v>
      </c>
      <c r="C67" s="36">
        <v>31021850.517640639</v>
      </c>
      <c r="D67" s="62" t="s">
        <v>14</v>
      </c>
      <c r="E67" s="42">
        <f t="shared" si="5"/>
        <v>154022291.09530047</v>
      </c>
    </row>
    <row r="68" spans="1:5">
      <c r="A68" s="90">
        <v>2001</v>
      </c>
      <c r="B68" s="36">
        <v>156053038.53758705</v>
      </c>
      <c r="C68" s="36">
        <v>40841946</v>
      </c>
      <c r="D68" s="62" t="s">
        <v>14</v>
      </c>
      <c r="E68" s="42">
        <f t="shared" si="5"/>
        <v>196894984.53758705</v>
      </c>
    </row>
    <row r="69" spans="1:5">
      <c r="A69" s="90">
        <v>2002</v>
      </c>
      <c r="B69" s="36">
        <v>231233829.11999995</v>
      </c>
      <c r="C69" s="36">
        <v>33916024</v>
      </c>
      <c r="D69" s="62" t="s">
        <v>14</v>
      </c>
      <c r="E69" s="42">
        <f t="shared" si="5"/>
        <v>265149853.11999995</v>
      </c>
    </row>
    <row r="70" spans="1:5">
      <c r="A70" s="90">
        <v>2003</v>
      </c>
      <c r="B70" s="36">
        <v>341756048.08000004</v>
      </c>
      <c r="C70" s="36">
        <v>68725321.25</v>
      </c>
      <c r="D70" s="62" t="s">
        <v>14</v>
      </c>
      <c r="E70" s="42">
        <f t="shared" si="5"/>
        <v>410481369.33000004</v>
      </c>
    </row>
    <row r="71" spans="1:5">
      <c r="A71" s="90">
        <v>2004</v>
      </c>
      <c r="B71" s="36">
        <v>196115611.47</v>
      </c>
      <c r="C71" s="36">
        <v>30718329.127899997</v>
      </c>
      <c r="D71" s="62" t="s">
        <v>14</v>
      </c>
      <c r="E71" s="42">
        <f t="shared" si="5"/>
        <v>226833940.5979</v>
      </c>
    </row>
    <row r="72" spans="1:5">
      <c r="A72" s="90">
        <v>2005</v>
      </c>
      <c r="B72" s="36">
        <v>242058271</v>
      </c>
      <c r="C72" s="36">
        <v>79621031.729300007</v>
      </c>
      <c r="D72" s="62" t="s">
        <v>14</v>
      </c>
      <c r="E72" s="42">
        <f t="shared" si="5"/>
        <v>321679302.72930002</v>
      </c>
    </row>
    <row r="73" spans="1:5">
      <c r="A73" s="90">
        <v>2006</v>
      </c>
      <c r="B73" s="36">
        <v>243760835.83000004</v>
      </c>
      <c r="C73" s="36">
        <v>57226944.939300008</v>
      </c>
      <c r="D73" s="62" t="s">
        <v>14</v>
      </c>
      <c r="E73" s="42">
        <f t="shared" si="5"/>
        <v>300987780.76930004</v>
      </c>
    </row>
    <row r="74" spans="1:5">
      <c r="A74" s="90">
        <v>2007</v>
      </c>
      <c r="B74" s="36">
        <v>206242787.27090004</v>
      </c>
      <c r="C74" s="36">
        <v>44365050.936300017</v>
      </c>
      <c r="D74" s="62" t="s">
        <v>14</v>
      </c>
      <c r="E74" s="42">
        <f t="shared" si="5"/>
        <v>250607838.20720005</v>
      </c>
    </row>
    <row r="75" spans="1:5">
      <c r="A75" s="90">
        <v>2008</v>
      </c>
      <c r="B75" s="36">
        <v>234044427.30000001</v>
      </c>
      <c r="C75" s="36">
        <v>49701644.423300005</v>
      </c>
      <c r="D75" s="62" t="s">
        <v>14</v>
      </c>
      <c r="E75" s="42">
        <f t="shared" si="5"/>
        <v>283746071.72330004</v>
      </c>
    </row>
    <row r="76" spans="1:5">
      <c r="A76" s="90">
        <v>2009</v>
      </c>
      <c r="B76" s="36">
        <v>206051074.16999999</v>
      </c>
      <c r="C76" s="36">
        <v>39885471.43119999</v>
      </c>
      <c r="D76" s="62" t="s">
        <v>14</v>
      </c>
      <c r="E76" s="42">
        <f t="shared" si="5"/>
        <v>245936545.60119998</v>
      </c>
    </row>
    <row r="77" spans="1:5">
      <c r="A77" s="90">
        <v>2010</v>
      </c>
      <c r="B77" s="36">
        <v>271975686.79000002</v>
      </c>
      <c r="C77" s="36">
        <v>71185695.909999996</v>
      </c>
      <c r="D77" s="62" t="s">
        <v>14</v>
      </c>
      <c r="E77" s="42">
        <f t="shared" si="5"/>
        <v>343161382.70000005</v>
      </c>
    </row>
    <row r="78" spans="1:5">
      <c r="A78" s="90">
        <v>2011</v>
      </c>
      <c r="B78" s="36">
        <v>346849686.11000001</v>
      </c>
      <c r="C78" s="36">
        <v>52886654.969999999</v>
      </c>
      <c r="D78" s="62" t="s">
        <v>14</v>
      </c>
      <c r="E78" s="42">
        <f t="shared" si="5"/>
        <v>399736341.08000004</v>
      </c>
    </row>
    <row r="79" spans="1:5">
      <c r="A79" s="90">
        <v>2012</v>
      </c>
      <c r="B79" s="36">
        <v>341479834.13049996</v>
      </c>
      <c r="C79" s="36">
        <v>58626769.842300005</v>
      </c>
      <c r="D79" s="62" t="s">
        <v>14</v>
      </c>
      <c r="E79" s="42">
        <f t="shared" si="5"/>
        <v>400106603.97279996</v>
      </c>
    </row>
    <row r="80" spans="1:5">
      <c r="A80" s="90">
        <v>2013</v>
      </c>
      <c r="B80" s="36">
        <v>230449017.47489992</v>
      </c>
      <c r="C80" s="36">
        <v>50668321.781500004</v>
      </c>
      <c r="D80" s="62" t="s">
        <v>14</v>
      </c>
      <c r="E80" s="42">
        <f>SUM(B80:D80)</f>
        <v>281117339.25639993</v>
      </c>
    </row>
    <row r="81" spans="1:5">
      <c r="A81" s="90">
        <v>2014</v>
      </c>
      <c r="B81" s="36">
        <v>154058145</v>
      </c>
      <c r="C81" s="36">
        <v>44199045.079999998</v>
      </c>
      <c r="D81" s="62" t="s">
        <v>14</v>
      </c>
      <c r="E81" s="42">
        <f t="shared" ref="E81" si="6">SUM(B81:D81)</f>
        <v>198257190.07999998</v>
      </c>
    </row>
    <row r="82" spans="1:5">
      <c r="A82" s="90">
        <v>2015</v>
      </c>
      <c r="B82" s="36">
        <v>258664599.69999999</v>
      </c>
      <c r="C82" s="36">
        <v>46458782</v>
      </c>
      <c r="D82" s="62" t="s">
        <v>14</v>
      </c>
      <c r="E82" s="42">
        <f>SUM(B82:D82)</f>
        <v>305123381.69999999</v>
      </c>
    </row>
    <row r="83" spans="1:5">
      <c r="A83" s="31"/>
      <c r="B83" s="31"/>
      <c r="C83" s="31"/>
      <c r="D83" s="31"/>
      <c r="E83" s="31"/>
    </row>
    <row r="84" spans="1:5">
      <c r="A84" s="31"/>
      <c r="B84" s="31"/>
      <c r="C84" s="31"/>
      <c r="D84" s="31"/>
      <c r="E84" s="31"/>
    </row>
    <row r="85" spans="1:5" ht="24">
      <c r="A85" s="142" t="s">
        <v>30</v>
      </c>
      <c r="B85" s="10" t="s">
        <v>22</v>
      </c>
      <c r="C85" s="10" t="s">
        <v>23</v>
      </c>
      <c r="D85" s="10" t="s">
        <v>24</v>
      </c>
      <c r="E85" s="44" t="s">
        <v>50</v>
      </c>
    </row>
    <row r="86" spans="1:5">
      <c r="A86" s="138">
        <v>1993</v>
      </c>
      <c r="B86" s="36">
        <v>39545275.071384244</v>
      </c>
      <c r="C86" s="36">
        <v>84273816.728840455</v>
      </c>
      <c r="D86" s="36">
        <v>10092124.941116568</v>
      </c>
      <c r="E86" s="42">
        <f t="shared" ref="E86:E105" si="7">SUM(B86:D86)</f>
        <v>133911216.74134126</v>
      </c>
    </row>
    <row r="87" spans="1:5">
      <c r="A87" s="138">
        <v>1994</v>
      </c>
      <c r="B87" s="36">
        <v>38691560.574854754</v>
      </c>
      <c r="C87" s="36">
        <v>56802503.822659113</v>
      </c>
      <c r="D87" s="36">
        <v>3003245.6395769846</v>
      </c>
      <c r="E87" s="42">
        <f t="shared" si="7"/>
        <v>98497310.037090853</v>
      </c>
    </row>
    <row r="88" spans="1:5">
      <c r="A88" s="138">
        <v>1995</v>
      </c>
      <c r="B88" s="36">
        <v>45429807.136748292</v>
      </c>
      <c r="C88" s="36">
        <v>88496654.506316736</v>
      </c>
      <c r="D88" s="36">
        <v>8064553.0118590081</v>
      </c>
      <c r="E88" s="42">
        <f t="shared" si="7"/>
        <v>141991014.65492404</v>
      </c>
    </row>
    <row r="89" spans="1:5">
      <c r="A89" s="138">
        <v>1996</v>
      </c>
      <c r="B89" s="36">
        <v>29948609.436289266</v>
      </c>
      <c r="C89" s="36">
        <v>83148742.981628358</v>
      </c>
      <c r="D89" s="36">
        <v>1727247.3652998598</v>
      </c>
      <c r="E89" s="42">
        <f t="shared" si="7"/>
        <v>114824599.78321749</v>
      </c>
    </row>
    <row r="90" spans="1:5">
      <c r="A90" s="138">
        <v>1997</v>
      </c>
      <c r="B90" s="36">
        <v>58360532.778825447</v>
      </c>
      <c r="C90" s="36">
        <v>76652890.357142314</v>
      </c>
      <c r="D90" s="36">
        <v>2548947.5682095014</v>
      </c>
      <c r="E90" s="42">
        <f t="shared" si="7"/>
        <v>137562370.70417726</v>
      </c>
    </row>
    <row r="91" spans="1:5">
      <c r="A91" s="138">
        <v>1998</v>
      </c>
      <c r="B91" s="36">
        <v>66611073.591714092</v>
      </c>
      <c r="C91" s="36">
        <v>76226033.108877555</v>
      </c>
      <c r="D91" s="36">
        <v>2884335.4061318049</v>
      </c>
      <c r="E91" s="42">
        <f t="shared" si="7"/>
        <v>145721442.10672346</v>
      </c>
    </row>
    <row r="92" spans="1:5">
      <c r="A92" s="138">
        <v>1999</v>
      </c>
      <c r="B92" s="36">
        <v>43941904.72851117</v>
      </c>
      <c r="C92" s="36">
        <v>79259768.551902026</v>
      </c>
      <c r="D92" s="62" t="s">
        <v>14</v>
      </c>
      <c r="E92" s="42">
        <f t="shared" si="7"/>
        <v>123201673.2804132</v>
      </c>
    </row>
    <row r="93" spans="1:5">
      <c r="A93" s="138">
        <v>2000</v>
      </c>
      <c r="B93" s="36">
        <v>44027276.178164124</v>
      </c>
      <c r="C93" s="36">
        <v>93961951.774277896</v>
      </c>
      <c r="D93" s="62" t="s">
        <v>14</v>
      </c>
      <c r="E93" s="42">
        <f t="shared" si="7"/>
        <v>137989227.95244202</v>
      </c>
    </row>
    <row r="94" spans="1:5">
      <c r="A94" s="138">
        <v>2001</v>
      </c>
      <c r="B94" s="49">
        <v>61227052</v>
      </c>
      <c r="C94" s="49">
        <v>115194757.06000547</v>
      </c>
      <c r="D94" s="50" t="s">
        <v>14</v>
      </c>
      <c r="E94" s="42">
        <f t="shared" si="7"/>
        <v>176421809.06000549</v>
      </c>
    </row>
    <row r="95" spans="1:5">
      <c r="A95" s="138">
        <v>2002</v>
      </c>
      <c r="B95" s="49">
        <v>79838261</v>
      </c>
      <c r="C95" s="49">
        <v>102630145.95</v>
      </c>
      <c r="D95" s="50" t="s">
        <v>14</v>
      </c>
      <c r="E95" s="42">
        <f t="shared" si="7"/>
        <v>182468406.94999999</v>
      </c>
    </row>
    <row r="96" spans="1:5">
      <c r="A96" s="138">
        <v>2003</v>
      </c>
      <c r="B96" s="49">
        <v>126425208.89</v>
      </c>
      <c r="C96" s="49">
        <v>237534395.72</v>
      </c>
      <c r="D96" s="50" t="s">
        <v>14</v>
      </c>
      <c r="E96" s="42">
        <f t="shared" si="7"/>
        <v>363959604.61000001</v>
      </c>
    </row>
    <row r="97" spans="1:5">
      <c r="A97" s="138">
        <v>2004</v>
      </c>
      <c r="B97" s="36">
        <v>103336129.52999999</v>
      </c>
      <c r="C97" s="36">
        <v>125703335.8721</v>
      </c>
      <c r="D97" s="62" t="s">
        <v>14</v>
      </c>
      <c r="E97" s="42">
        <f t="shared" si="7"/>
        <v>229039465.40209997</v>
      </c>
    </row>
    <row r="98" spans="1:5">
      <c r="A98" s="138">
        <v>2005</v>
      </c>
      <c r="B98" s="49">
        <v>96319098</v>
      </c>
      <c r="C98" s="49">
        <v>272834587.27109998</v>
      </c>
      <c r="D98" s="50" t="s">
        <v>14</v>
      </c>
      <c r="E98" s="42">
        <f t="shared" si="7"/>
        <v>369153685.27109998</v>
      </c>
    </row>
    <row r="99" spans="1:5">
      <c r="A99" s="138">
        <v>2006</v>
      </c>
      <c r="B99" s="36">
        <v>88018015.170000002</v>
      </c>
      <c r="C99" s="36">
        <v>226205379.06069997</v>
      </c>
      <c r="D99" s="62" t="s">
        <v>14</v>
      </c>
      <c r="E99" s="42">
        <f t="shared" si="7"/>
        <v>314223394.23069996</v>
      </c>
    </row>
    <row r="100" spans="1:5">
      <c r="A100" s="138">
        <v>2007</v>
      </c>
      <c r="B100" s="49">
        <v>96256598.729099989</v>
      </c>
      <c r="C100" s="49">
        <v>153086132.06370002</v>
      </c>
      <c r="D100" s="50" t="s">
        <v>14</v>
      </c>
      <c r="E100" s="42">
        <f t="shared" si="7"/>
        <v>249342730.79280001</v>
      </c>
    </row>
    <row r="101" spans="1:5">
      <c r="A101" s="138">
        <v>2008</v>
      </c>
      <c r="B101" s="36">
        <v>85137398.700000003</v>
      </c>
      <c r="C101" s="36">
        <v>181556063.57670006</v>
      </c>
      <c r="D101" s="62" t="s">
        <v>14</v>
      </c>
      <c r="E101" s="42">
        <f t="shared" si="7"/>
        <v>266693462.27670008</v>
      </c>
    </row>
    <row r="102" spans="1:5">
      <c r="A102" s="138">
        <v>2009</v>
      </c>
      <c r="B102" s="36">
        <v>75495357.829999998</v>
      </c>
      <c r="C102" s="36">
        <v>131316203.56879999</v>
      </c>
      <c r="D102" s="62" t="s">
        <v>14</v>
      </c>
      <c r="E102" s="42">
        <f t="shared" si="7"/>
        <v>206811561.39879999</v>
      </c>
    </row>
    <row r="103" spans="1:5">
      <c r="A103" s="138">
        <v>2010</v>
      </c>
      <c r="B103" s="36">
        <v>93604523.209999993</v>
      </c>
      <c r="C103" s="36">
        <v>255674366.09999999</v>
      </c>
      <c r="D103" s="62" t="s">
        <v>14</v>
      </c>
      <c r="E103" s="42">
        <f t="shared" si="7"/>
        <v>349278889.31</v>
      </c>
    </row>
    <row r="104" spans="1:5">
      <c r="A104" s="138">
        <v>2011</v>
      </c>
      <c r="B104" s="36">
        <v>118241272.87999998</v>
      </c>
      <c r="C104" s="36">
        <v>207872927.01000002</v>
      </c>
      <c r="D104" s="62" t="s">
        <v>14</v>
      </c>
      <c r="E104" s="42">
        <f t="shared" si="7"/>
        <v>326114199.88999999</v>
      </c>
    </row>
    <row r="105" spans="1:5">
      <c r="A105" s="138">
        <v>2012</v>
      </c>
      <c r="B105" s="36">
        <v>98725927.869499981</v>
      </c>
      <c r="C105" s="36">
        <v>218024763.15769997</v>
      </c>
      <c r="D105" s="62" t="s">
        <v>14</v>
      </c>
      <c r="E105" s="42">
        <f t="shared" si="7"/>
        <v>316750691.02719998</v>
      </c>
    </row>
    <row r="106" spans="1:5">
      <c r="A106" s="138">
        <v>2013</v>
      </c>
      <c r="B106" s="36">
        <v>87721605.525099978</v>
      </c>
      <c r="C106" s="36">
        <v>184053926.21850002</v>
      </c>
      <c r="D106" s="62" t="s">
        <v>14</v>
      </c>
      <c r="E106" s="42">
        <f>SUM(B106:D106)</f>
        <v>271775531.74360001</v>
      </c>
    </row>
    <row r="107" spans="1:5">
      <c r="A107" s="138">
        <v>2014</v>
      </c>
      <c r="B107" s="36">
        <v>45938006</v>
      </c>
      <c r="C107" s="36">
        <v>150752556.92000002</v>
      </c>
      <c r="D107" s="62" t="s">
        <v>14</v>
      </c>
      <c r="E107" s="42">
        <f t="shared" ref="E107" si="8">SUM(B107:D107)</f>
        <v>196690562.92000002</v>
      </c>
    </row>
    <row r="108" spans="1:5">
      <c r="A108" s="138">
        <v>2015</v>
      </c>
      <c r="B108" s="36">
        <v>100073572.3</v>
      </c>
      <c r="C108" s="36">
        <v>153923904</v>
      </c>
      <c r="D108" s="62" t="s">
        <v>14</v>
      </c>
      <c r="E108" s="42">
        <f>SUM(B108:D108)</f>
        <v>253997476.30000001</v>
      </c>
    </row>
    <row r="109" spans="1:5">
      <c r="A109" s="18"/>
    </row>
  </sheetData>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rowBreaks count="1" manualBreakCount="1">
    <brk id="58" max="16383" man="1"/>
  </rowBreaks>
  <legacyDrawingHF r:id="rId2"/>
</worksheet>
</file>

<file path=xl/worksheets/sheet11.xml><?xml version="1.0" encoding="utf-8"?>
<worksheet xmlns="http://schemas.openxmlformats.org/spreadsheetml/2006/main" xmlns:r="http://schemas.openxmlformats.org/officeDocument/2006/relationships">
  <dimension ref="A1:G88"/>
  <sheetViews>
    <sheetView workbookViewId="0"/>
  </sheetViews>
  <sheetFormatPr baseColWidth="10" defaultRowHeight="12"/>
  <cols>
    <col min="1" max="1" width="7.85546875" style="34" customWidth="1"/>
    <col min="2" max="2" width="7.42578125" style="34" bestFit="1" customWidth="1"/>
    <col min="3" max="3" width="7.7109375" style="34" bestFit="1" customWidth="1"/>
    <col min="4" max="4" width="7.28515625" style="34" bestFit="1" customWidth="1"/>
    <col min="5" max="5" width="12.140625" style="34" bestFit="1" customWidth="1"/>
    <col min="6" max="6" width="12.5703125" style="34" bestFit="1" customWidth="1"/>
    <col min="7" max="7" width="5" style="34" bestFit="1" customWidth="1"/>
    <col min="8" max="16384" width="11.42578125" style="34"/>
  </cols>
  <sheetData>
    <row r="1" spans="1:7" s="1" customFormat="1" ht="12.75">
      <c r="B1" s="3"/>
      <c r="C1" s="3"/>
      <c r="D1" s="3"/>
      <c r="E1" s="3"/>
      <c r="F1" s="3"/>
      <c r="G1" s="3"/>
    </row>
    <row r="2" spans="1:7" s="5" customFormat="1" ht="12.75">
      <c r="A2" s="6" t="s">
        <v>39</v>
      </c>
      <c r="B2" s="4"/>
      <c r="C2" s="4"/>
      <c r="D2" s="4"/>
      <c r="E2" s="4"/>
      <c r="F2" s="4"/>
      <c r="G2" s="4"/>
    </row>
    <row r="3" spans="1:7" s="1" customFormat="1" ht="12.75">
      <c r="B3" s="3"/>
      <c r="C3" s="3"/>
      <c r="D3" s="3"/>
      <c r="E3" s="3"/>
      <c r="F3" s="3"/>
      <c r="G3" s="3"/>
    </row>
    <row r="4" spans="1:7" s="1" customFormat="1" ht="12.75">
      <c r="B4" s="3"/>
      <c r="C4" s="3"/>
      <c r="D4" s="3"/>
      <c r="E4" s="3"/>
      <c r="F4" s="3"/>
      <c r="G4" s="3"/>
    </row>
    <row r="5" spans="1:7" s="24" customFormat="1" ht="12.75">
      <c r="A5" s="40" t="s">
        <v>75</v>
      </c>
      <c r="B5" s="43"/>
      <c r="C5" s="43"/>
      <c r="D5" s="43"/>
      <c r="E5" s="43"/>
      <c r="F5" s="43"/>
      <c r="G5" s="43"/>
    </row>
    <row r="6" spans="1:7" s="19" customFormat="1" ht="3" customHeight="1"/>
    <row r="7" spans="1:7" s="158" customFormat="1" ht="24">
      <c r="A7" s="9"/>
      <c r="B7" s="159" t="s">
        <v>11</v>
      </c>
      <c r="C7" s="159" t="s">
        <v>93</v>
      </c>
      <c r="D7" s="160" t="s">
        <v>80</v>
      </c>
      <c r="E7" s="44" t="s">
        <v>81</v>
      </c>
      <c r="F7" s="161" t="s">
        <v>48</v>
      </c>
    </row>
    <row r="8" spans="1:7" s="7" customFormat="1">
      <c r="A8" s="58">
        <v>1994</v>
      </c>
      <c r="B8" s="154">
        <v>96</v>
      </c>
      <c r="C8" s="154">
        <v>81</v>
      </c>
      <c r="D8" s="155">
        <v>130763144.54000001</v>
      </c>
      <c r="E8" s="123">
        <f>D8/B8</f>
        <v>1362116.0889583335</v>
      </c>
      <c r="F8" s="135">
        <v>31.659042313186642</v>
      </c>
      <c r="G8" s="8"/>
    </row>
    <row r="9" spans="1:7" s="7" customFormat="1">
      <c r="A9" s="58">
        <v>1995</v>
      </c>
      <c r="B9" s="154">
        <v>103</v>
      </c>
      <c r="C9" s="154">
        <v>85</v>
      </c>
      <c r="D9" s="155">
        <v>165007005.03999999</v>
      </c>
      <c r="E9" s="123">
        <f t="shared" ref="E9:E26" si="0">D9/B9</f>
        <v>1602009.7576699029</v>
      </c>
      <c r="F9" s="135">
        <v>33.52606728650904</v>
      </c>
      <c r="G9" s="152"/>
    </row>
    <row r="10" spans="1:7" s="7" customFormat="1">
      <c r="A10" s="58">
        <v>1996</v>
      </c>
      <c r="B10" s="154">
        <v>112</v>
      </c>
      <c r="C10" s="154">
        <v>90</v>
      </c>
      <c r="D10" s="155">
        <v>177664084.69</v>
      </c>
      <c r="E10" s="123">
        <f t="shared" si="0"/>
        <v>1586286.4704464285</v>
      </c>
      <c r="F10" s="135">
        <v>38.220177317837781</v>
      </c>
      <c r="G10" s="130"/>
    </row>
    <row r="11" spans="1:7" s="7" customFormat="1">
      <c r="A11" s="58">
        <v>1997</v>
      </c>
      <c r="B11" s="154">
        <v>141</v>
      </c>
      <c r="C11" s="154">
        <v>113</v>
      </c>
      <c r="D11" s="123">
        <v>216133679.49000001</v>
      </c>
      <c r="E11" s="123">
        <f t="shared" si="0"/>
        <v>1532862.975106383</v>
      </c>
      <c r="F11" s="135">
        <v>31.607740812281381</v>
      </c>
      <c r="G11" s="130"/>
    </row>
    <row r="12" spans="1:7" s="7" customFormat="1">
      <c r="A12" s="58">
        <v>1998</v>
      </c>
      <c r="B12" s="154">
        <v>153</v>
      </c>
      <c r="C12" s="154">
        <v>128</v>
      </c>
      <c r="D12" s="123">
        <v>237691924.16999999</v>
      </c>
      <c r="E12" s="123">
        <f t="shared" si="0"/>
        <v>1553541.9880392156</v>
      </c>
      <c r="F12" s="135">
        <v>33.624311640946694</v>
      </c>
      <c r="G12" s="153"/>
    </row>
    <row r="13" spans="1:7" s="7" customFormat="1">
      <c r="A13" s="58">
        <v>1999</v>
      </c>
      <c r="B13" s="154">
        <v>162</v>
      </c>
      <c r="C13" s="154">
        <v>140</v>
      </c>
      <c r="D13" s="123">
        <v>240845055.38999999</v>
      </c>
      <c r="E13" s="123">
        <f t="shared" si="0"/>
        <v>1486697.8727777777</v>
      </c>
      <c r="F13" s="135">
        <v>36.106488729247353</v>
      </c>
      <c r="G13" s="130"/>
    </row>
    <row r="14" spans="1:7" s="7" customFormat="1">
      <c r="A14" s="58">
        <v>2000</v>
      </c>
      <c r="B14" s="154">
        <v>133</v>
      </c>
      <c r="C14" s="154">
        <v>117</v>
      </c>
      <c r="D14" s="123">
        <v>246954937.37</v>
      </c>
      <c r="E14" s="123">
        <f t="shared" si="0"/>
        <v>1856804.0403759398</v>
      </c>
      <c r="F14" s="135">
        <v>34.307719986385329</v>
      </c>
      <c r="G14" s="130"/>
    </row>
    <row r="15" spans="1:7" s="7" customFormat="1">
      <c r="A15" s="58">
        <v>2001</v>
      </c>
      <c r="B15" s="154">
        <v>142</v>
      </c>
      <c r="C15" s="154">
        <v>126</v>
      </c>
      <c r="D15" s="123">
        <v>275653724.13999999</v>
      </c>
      <c r="E15" s="123">
        <f t="shared" si="0"/>
        <v>1941223.4094366196</v>
      </c>
      <c r="F15" s="135">
        <v>34.864151774319076</v>
      </c>
      <c r="G15" s="66"/>
    </row>
    <row r="16" spans="1:7" s="7" customFormat="1">
      <c r="A16" s="58">
        <v>2002</v>
      </c>
      <c r="B16" s="154">
        <v>135</v>
      </c>
      <c r="C16" s="154">
        <v>120</v>
      </c>
      <c r="D16" s="123">
        <v>256767812.87</v>
      </c>
      <c r="E16" s="123">
        <f t="shared" si="0"/>
        <v>1901983.7990370372</v>
      </c>
      <c r="F16" s="135">
        <v>34.972740045131545</v>
      </c>
      <c r="G16" s="48"/>
    </row>
    <row r="17" spans="1:7" s="7" customFormat="1">
      <c r="A17" s="58">
        <v>2003</v>
      </c>
      <c r="B17" s="154">
        <v>134</v>
      </c>
      <c r="C17" s="154">
        <v>119</v>
      </c>
      <c r="D17" s="123">
        <v>267547137.81</v>
      </c>
      <c r="E17" s="123">
        <f t="shared" si="0"/>
        <v>1996620.4314179104</v>
      </c>
      <c r="F17" s="135">
        <v>26.116862525841462</v>
      </c>
      <c r="G17" s="8"/>
    </row>
    <row r="18" spans="1:7" s="7" customFormat="1">
      <c r="A18" s="58">
        <v>2004</v>
      </c>
      <c r="B18" s="154">
        <v>155</v>
      </c>
      <c r="C18" s="154">
        <v>137</v>
      </c>
      <c r="D18" s="123">
        <v>301205332</v>
      </c>
      <c r="E18" s="123">
        <f t="shared" si="0"/>
        <v>1943260.206451613</v>
      </c>
      <c r="F18" s="135">
        <v>31.20680116112981</v>
      </c>
      <c r="G18" s="152"/>
    </row>
    <row r="19" spans="1:7" s="7" customFormat="1">
      <c r="A19" s="58">
        <v>2005</v>
      </c>
      <c r="B19" s="154">
        <v>159</v>
      </c>
      <c r="C19" s="154">
        <v>135</v>
      </c>
      <c r="D19" s="123">
        <v>290441195</v>
      </c>
      <c r="E19" s="123">
        <f t="shared" si="0"/>
        <v>1826674.1823899371</v>
      </c>
      <c r="F19" s="135">
        <v>28.415211394493589</v>
      </c>
      <c r="G19" s="130"/>
    </row>
    <row r="20" spans="1:7" s="7" customFormat="1">
      <c r="A20" s="58">
        <v>2006</v>
      </c>
      <c r="B20" s="154">
        <v>145</v>
      </c>
      <c r="C20" s="154">
        <v>125</v>
      </c>
      <c r="D20" s="123">
        <v>263355000</v>
      </c>
      <c r="E20" s="123">
        <f t="shared" si="0"/>
        <v>1816241.3793103448</v>
      </c>
      <c r="F20" s="135">
        <v>25.914439492031761</v>
      </c>
      <c r="G20" s="152"/>
    </row>
    <row r="21" spans="1:7" s="7" customFormat="1">
      <c r="A21" s="58">
        <v>2007</v>
      </c>
      <c r="B21" s="154">
        <v>165</v>
      </c>
      <c r="C21" s="154">
        <v>147</v>
      </c>
      <c r="D21" s="155">
        <v>319397000</v>
      </c>
      <c r="E21" s="123">
        <f t="shared" si="0"/>
        <v>1935739.393939394</v>
      </c>
      <c r="F21" s="135">
        <v>29.470053032329108</v>
      </c>
      <c r="G21" s="153"/>
    </row>
    <row r="22" spans="1:7" s="7" customFormat="1">
      <c r="A22" s="58">
        <v>2008</v>
      </c>
      <c r="B22" s="154">
        <v>181</v>
      </c>
      <c r="C22" s="154">
        <v>157</v>
      </c>
      <c r="D22" s="123">
        <v>362185000</v>
      </c>
      <c r="E22" s="123">
        <f t="shared" si="0"/>
        <v>2001022.0994475137</v>
      </c>
      <c r="F22" s="135">
        <v>27.325066571903854</v>
      </c>
      <c r="G22" s="152"/>
    </row>
    <row r="23" spans="1:7" s="7" customFormat="1">
      <c r="A23" s="58">
        <v>2009</v>
      </c>
      <c r="B23" s="154">
        <v>169</v>
      </c>
      <c r="C23" s="154">
        <v>145</v>
      </c>
      <c r="D23" s="123">
        <v>315251700</v>
      </c>
      <c r="E23" s="123">
        <f t="shared" si="0"/>
        <v>1865394.674556213</v>
      </c>
      <c r="F23" s="135">
        <v>32.035497590966941</v>
      </c>
      <c r="G23" s="152"/>
    </row>
    <row r="24" spans="1:7" s="7" customFormat="1">
      <c r="A24" s="58">
        <v>2010</v>
      </c>
      <c r="B24" s="154">
        <v>198</v>
      </c>
      <c r="C24" s="154">
        <v>165</v>
      </c>
      <c r="D24" s="123">
        <v>389726046</v>
      </c>
      <c r="E24" s="123">
        <f t="shared" si="0"/>
        <v>1968313.3636363635</v>
      </c>
      <c r="F24" s="136">
        <v>29.899101488246497</v>
      </c>
      <c r="G24" s="66"/>
    </row>
    <row r="25" spans="1:7" s="7" customFormat="1">
      <c r="A25" s="58">
        <v>2011</v>
      </c>
      <c r="B25" s="154">
        <v>173</v>
      </c>
      <c r="C25" s="154">
        <v>148</v>
      </c>
      <c r="D25" s="123">
        <v>380024181</v>
      </c>
      <c r="E25" s="123">
        <f t="shared" si="0"/>
        <v>2196671.5664739884</v>
      </c>
      <c r="F25" s="135">
        <v>31.360845105680667</v>
      </c>
    </row>
    <row r="26" spans="1:7" s="7" customFormat="1">
      <c r="A26" s="58">
        <v>2012</v>
      </c>
      <c r="B26" s="154">
        <v>167</v>
      </c>
      <c r="C26" s="154">
        <v>138</v>
      </c>
      <c r="D26" s="123">
        <v>359612363</v>
      </c>
      <c r="E26" s="123">
        <f t="shared" si="0"/>
        <v>2153367.4431137727</v>
      </c>
      <c r="F26" s="136">
        <v>30.555199328865037</v>
      </c>
      <c r="G26" s="8"/>
    </row>
    <row r="27" spans="1:7" s="7" customFormat="1">
      <c r="A27" s="58">
        <v>2013</v>
      </c>
      <c r="B27" s="154">
        <v>161</v>
      </c>
      <c r="C27" s="154">
        <v>140</v>
      </c>
      <c r="D27" s="123">
        <v>291769036</v>
      </c>
      <c r="E27" s="123">
        <f>D27/B27</f>
        <v>1812230.0372670807</v>
      </c>
      <c r="F27" s="135">
        <v>27.433038017243767</v>
      </c>
      <c r="G27" s="8"/>
    </row>
    <row r="28" spans="1:7" s="7" customFormat="1">
      <c r="A28" s="58">
        <v>2014</v>
      </c>
      <c r="B28" s="154">
        <v>143</v>
      </c>
      <c r="C28" s="154">
        <v>126</v>
      </c>
      <c r="D28" s="123">
        <v>291369833</v>
      </c>
      <c r="E28" s="123">
        <f t="shared" ref="E28" si="1">D28/B28</f>
        <v>2037551.2797202796</v>
      </c>
      <c r="F28" s="136">
        <v>34.458564891308633</v>
      </c>
      <c r="G28" s="8"/>
    </row>
    <row r="29" spans="1:7" s="7" customFormat="1">
      <c r="A29" s="58">
        <v>2015</v>
      </c>
      <c r="B29" s="154">
        <v>191</v>
      </c>
      <c r="C29" s="154">
        <v>168</v>
      </c>
      <c r="D29" s="123">
        <v>377965926</v>
      </c>
      <c r="E29" s="123">
        <f>D29/B29</f>
        <v>1978879.1937172774</v>
      </c>
      <c r="F29" s="135">
        <v>34.641110179252529</v>
      </c>
      <c r="G29" s="8"/>
    </row>
    <row r="30" spans="1:7">
      <c r="A30" s="109" t="s">
        <v>66</v>
      </c>
      <c r="B30" s="35"/>
      <c r="C30" s="35"/>
      <c r="D30" s="35"/>
      <c r="E30" s="170"/>
      <c r="F30" s="35"/>
    </row>
    <row r="31" spans="1:7" s="7" customFormat="1">
      <c r="B31" s="130"/>
      <c r="C31" s="130"/>
      <c r="D31" s="130"/>
      <c r="E31" s="130"/>
      <c r="F31" s="130"/>
      <c r="G31" s="130"/>
    </row>
    <row r="32" spans="1:7" s="7" customFormat="1">
      <c r="B32" s="130"/>
      <c r="C32" s="130"/>
      <c r="D32" s="130"/>
      <c r="E32" s="130"/>
      <c r="F32" s="130"/>
      <c r="G32" s="130"/>
    </row>
    <row r="33" spans="1:7" s="24" customFormat="1" ht="12.75">
      <c r="A33" s="40" t="s">
        <v>76</v>
      </c>
      <c r="B33" s="43"/>
      <c r="C33" s="43"/>
      <c r="D33" s="43"/>
      <c r="E33" s="43"/>
      <c r="F33" s="43"/>
      <c r="G33" s="43"/>
    </row>
    <row r="34" spans="1:7" s="19" customFormat="1" ht="3" customHeight="1"/>
    <row r="35" spans="1:7" s="158" customFormat="1" ht="24">
      <c r="A35" s="9"/>
      <c r="B35" s="159" t="s">
        <v>11</v>
      </c>
      <c r="C35" s="159" t="s">
        <v>93</v>
      </c>
      <c r="D35" s="160" t="s">
        <v>80</v>
      </c>
      <c r="E35" s="44" t="s">
        <v>81</v>
      </c>
      <c r="F35" s="161" t="s">
        <v>48</v>
      </c>
    </row>
    <row r="36" spans="1:7" s="7" customFormat="1">
      <c r="A36" s="58">
        <v>1994</v>
      </c>
      <c r="B36" s="154">
        <v>92</v>
      </c>
      <c r="C36" s="154">
        <v>78</v>
      </c>
      <c r="D36" s="155">
        <v>76750457.730000004</v>
      </c>
      <c r="E36" s="123">
        <f>D36/B36</f>
        <v>834244.10576086957</v>
      </c>
      <c r="F36" s="135">
        <v>19.500572494164309</v>
      </c>
      <c r="G36" s="8"/>
    </row>
    <row r="37" spans="1:7" s="7" customFormat="1">
      <c r="A37" s="58">
        <v>1995</v>
      </c>
      <c r="B37" s="154">
        <v>99</v>
      </c>
      <c r="C37" s="154">
        <v>81</v>
      </c>
      <c r="D37" s="155">
        <v>96469738.109999999</v>
      </c>
      <c r="E37" s="123">
        <f t="shared" ref="E37:E54" si="2">D37/B37</f>
        <v>974441.79909090907</v>
      </c>
      <c r="F37" s="135">
        <v>20.159249482452427</v>
      </c>
      <c r="G37" s="152"/>
    </row>
    <row r="38" spans="1:7" s="7" customFormat="1">
      <c r="A38" s="58">
        <v>1996</v>
      </c>
      <c r="B38" s="154">
        <v>107</v>
      </c>
      <c r="C38" s="154">
        <v>85</v>
      </c>
      <c r="D38" s="155">
        <v>103429035.73999999</v>
      </c>
      <c r="E38" s="123">
        <f t="shared" si="2"/>
        <v>966626.50224299065</v>
      </c>
      <c r="F38" s="135">
        <v>22.60456715477957</v>
      </c>
      <c r="G38" s="130"/>
    </row>
    <row r="39" spans="1:7" s="7" customFormat="1">
      <c r="A39" s="58">
        <v>1997</v>
      </c>
      <c r="B39" s="154">
        <v>135</v>
      </c>
      <c r="C39" s="154">
        <v>109</v>
      </c>
      <c r="D39" s="123">
        <v>133370022.73</v>
      </c>
      <c r="E39" s="123">
        <f t="shared" si="2"/>
        <v>987926.09429629636</v>
      </c>
      <c r="F39" s="135">
        <v>20.554719419455136</v>
      </c>
      <c r="G39" s="130"/>
    </row>
    <row r="40" spans="1:7" s="7" customFormat="1">
      <c r="A40" s="58">
        <v>1998</v>
      </c>
      <c r="B40" s="154">
        <v>139</v>
      </c>
      <c r="C40" s="154">
        <v>117</v>
      </c>
      <c r="D40" s="123">
        <v>139917708.02000001</v>
      </c>
      <c r="E40" s="123">
        <f t="shared" si="2"/>
        <v>1006602.2159712231</v>
      </c>
      <c r="F40" s="135">
        <v>22.13632688512341</v>
      </c>
      <c r="G40" s="153"/>
    </row>
    <row r="41" spans="1:7" s="7" customFormat="1">
      <c r="A41" s="58">
        <v>1999</v>
      </c>
      <c r="B41" s="154">
        <v>158</v>
      </c>
      <c r="C41" s="154">
        <v>138</v>
      </c>
      <c r="D41" s="123">
        <v>155941624.22</v>
      </c>
      <c r="E41" s="123">
        <f t="shared" si="2"/>
        <v>986972.30518987344</v>
      </c>
      <c r="F41" s="135">
        <v>24.295961541911783</v>
      </c>
      <c r="G41" s="130"/>
    </row>
    <row r="42" spans="1:7" s="7" customFormat="1">
      <c r="A42" s="58">
        <v>2000</v>
      </c>
      <c r="B42" s="154">
        <v>127</v>
      </c>
      <c r="C42" s="154">
        <v>112</v>
      </c>
      <c r="D42" s="123">
        <v>161481621.50999999</v>
      </c>
      <c r="E42" s="123">
        <f t="shared" si="2"/>
        <v>1271508.8307874014</v>
      </c>
      <c r="F42" s="135">
        <v>23.248265081032837</v>
      </c>
      <c r="G42" s="130"/>
    </row>
    <row r="43" spans="1:7" s="7" customFormat="1">
      <c r="A43" s="58">
        <v>2001</v>
      </c>
      <c r="B43" s="154">
        <v>138</v>
      </c>
      <c r="C43" s="154">
        <v>125</v>
      </c>
      <c r="D43" s="123">
        <v>175706639.31</v>
      </c>
      <c r="E43" s="123">
        <f t="shared" si="2"/>
        <v>1273236.5167391305</v>
      </c>
      <c r="F43" s="135">
        <v>22.942636102636499</v>
      </c>
      <c r="G43" s="66"/>
    </row>
    <row r="44" spans="1:7" s="7" customFormat="1">
      <c r="A44" s="58">
        <v>2002</v>
      </c>
      <c r="B44" s="154">
        <v>123</v>
      </c>
      <c r="C44" s="154">
        <v>111</v>
      </c>
      <c r="D44" s="123">
        <v>148792026.5</v>
      </c>
      <c r="E44" s="123">
        <f t="shared" si="2"/>
        <v>1209691.2723577237</v>
      </c>
      <c r="F44" s="135">
        <v>21.095596973041278</v>
      </c>
      <c r="G44" s="48"/>
    </row>
    <row r="45" spans="1:7" s="7" customFormat="1">
      <c r="A45" s="58">
        <v>2003</v>
      </c>
      <c r="B45" s="154">
        <v>121</v>
      </c>
      <c r="C45" s="154">
        <v>111</v>
      </c>
      <c r="D45" s="123">
        <v>157770389.66999999</v>
      </c>
      <c r="E45" s="123">
        <f t="shared" si="2"/>
        <v>1303887.5179338842</v>
      </c>
      <c r="F45" s="135">
        <v>16.631623325334282</v>
      </c>
      <c r="G45" s="8"/>
    </row>
    <row r="46" spans="1:7" s="7" customFormat="1">
      <c r="A46" s="58">
        <v>2004</v>
      </c>
      <c r="B46" s="154">
        <v>146</v>
      </c>
      <c r="C46" s="154">
        <v>133</v>
      </c>
      <c r="D46" s="123">
        <v>176788617</v>
      </c>
      <c r="E46" s="123">
        <f t="shared" si="2"/>
        <v>1210880.9383561644</v>
      </c>
      <c r="F46" s="135">
        <v>19.171023556860064</v>
      </c>
      <c r="G46" s="152"/>
    </row>
    <row r="47" spans="1:7" s="7" customFormat="1">
      <c r="A47" s="58">
        <v>2005</v>
      </c>
      <c r="B47" s="154">
        <v>151</v>
      </c>
      <c r="C47" s="154">
        <v>131</v>
      </c>
      <c r="D47" s="123">
        <v>170995745</v>
      </c>
      <c r="E47" s="123">
        <f t="shared" si="2"/>
        <v>1132422.1523178809</v>
      </c>
      <c r="F47" s="135">
        <v>17.092449700359353</v>
      </c>
      <c r="G47" s="130"/>
    </row>
    <row r="48" spans="1:7" s="7" customFormat="1">
      <c r="A48" s="58">
        <v>2006</v>
      </c>
      <c r="B48" s="154">
        <v>139</v>
      </c>
      <c r="C48" s="154">
        <v>122</v>
      </c>
      <c r="D48" s="123">
        <v>161446000</v>
      </c>
      <c r="E48" s="123">
        <f t="shared" si="2"/>
        <v>1161482.0143884893</v>
      </c>
      <c r="F48" s="135">
        <v>16.126981901225207</v>
      </c>
      <c r="G48" s="152"/>
    </row>
    <row r="49" spans="1:7" s="7" customFormat="1">
      <c r="A49" s="58">
        <v>2007</v>
      </c>
      <c r="B49" s="154">
        <v>157</v>
      </c>
      <c r="C49" s="154">
        <v>140</v>
      </c>
      <c r="D49" s="155">
        <v>194477000</v>
      </c>
      <c r="E49" s="123">
        <f t="shared" si="2"/>
        <v>1238707.0063694268</v>
      </c>
      <c r="F49" s="135">
        <v>18.365101629434687</v>
      </c>
      <c r="G49" s="153"/>
    </row>
    <row r="50" spans="1:7" s="7" customFormat="1">
      <c r="A50" s="58">
        <v>2008</v>
      </c>
      <c r="B50" s="154">
        <v>174</v>
      </c>
      <c r="C50" s="154">
        <v>151</v>
      </c>
      <c r="D50" s="123">
        <v>217945000</v>
      </c>
      <c r="E50" s="123">
        <f t="shared" si="2"/>
        <v>1252557.4712643679</v>
      </c>
      <c r="F50" s="135">
        <v>16.99105756457806</v>
      </c>
      <c r="G50" s="152"/>
    </row>
    <row r="51" spans="1:7" s="7" customFormat="1">
      <c r="A51" s="58">
        <v>2009</v>
      </c>
      <c r="B51" s="154">
        <v>162</v>
      </c>
      <c r="C51" s="154">
        <v>143</v>
      </c>
      <c r="D51" s="123">
        <v>203876700</v>
      </c>
      <c r="E51" s="123">
        <f t="shared" si="2"/>
        <v>1258498.1481481481</v>
      </c>
      <c r="F51" s="135">
        <v>20.939595351730627</v>
      </c>
      <c r="G51" s="152"/>
    </row>
    <row r="52" spans="1:7" s="7" customFormat="1">
      <c r="A52" s="58">
        <v>2010</v>
      </c>
      <c r="B52" s="154">
        <v>186</v>
      </c>
      <c r="C52" s="154">
        <v>161</v>
      </c>
      <c r="D52" s="123">
        <v>253654209</v>
      </c>
      <c r="E52" s="123">
        <f t="shared" si="2"/>
        <v>1363732.3064516129</v>
      </c>
      <c r="F52" s="136">
        <v>19.846117441053831</v>
      </c>
      <c r="G52" s="66"/>
    </row>
    <row r="53" spans="1:7" s="7" customFormat="1">
      <c r="A53" s="58">
        <v>2011</v>
      </c>
      <c r="B53" s="154">
        <v>163</v>
      </c>
      <c r="C53" s="154">
        <v>141</v>
      </c>
      <c r="D53" s="123">
        <v>234667481</v>
      </c>
      <c r="E53" s="123">
        <f t="shared" si="2"/>
        <v>1439677.7975460123</v>
      </c>
      <c r="F53" s="135">
        <v>19.711899834928897</v>
      </c>
    </row>
    <row r="54" spans="1:7" s="7" customFormat="1">
      <c r="A54" s="58">
        <v>2012</v>
      </c>
      <c r="B54" s="154">
        <v>155</v>
      </c>
      <c r="C54" s="154">
        <v>134</v>
      </c>
      <c r="D54" s="123">
        <v>231711363</v>
      </c>
      <c r="E54" s="123">
        <f t="shared" si="2"/>
        <v>1494912.0193548386</v>
      </c>
      <c r="F54" s="136">
        <v>20.347824818291333</v>
      </c>
      <c r="G54" s="8"/>
    </row>
    <row r="55" spans="1:7" s="7" customFormat="1">
      <c r="A55" s="58">
        <v>2013</v>
      </c>
      <c r="B55" s="154">
        <v>142</v>
      </c>
      <c r="C55" s="154">
        <v>128</v>
      </c>
      <c r="D55" s="123">
        <v>190224536</v>
      </c>
      <c r="E55" s="123">
        <f>D55/B55</f>
        <v>1339609.4084507043</v>
      </c>
      <c r="F55" s="135">
        <v>18.693450956826364</v>
      </c>
      <c r="G55" s="8"/>
    </row>
    <row r="56" spans="1:7" s="7" customFormat="1">
      <c r="A56" s="58">
        <v>2014</v>
      </c>
      <c r="B56" s="154">
        <v>136</v>
      </c>
      <c r="C56" s="154">
        <v>122</v>
      </c>
      <c r="D56" s="123">
        <v>178152836</v>
      </c>
      <c r="E56" s="123">
        <f t="shared" ref="E56" si="3">D56/B56</f>
        <v>1309947.3235294118</v>
      </c>
      <c r="F56" s="136">
        <v>21.618182642012695</v>
      </c>
      <c r="G56" s="8"/>
    </row>
    <row r="57" spans="1:7" s="7" customFormat="1">
      <c r="A57" s="58">
        <v>2015</v>
      </c>
      <c r="B57" s="154">
        <v>168</v>
      </c>
      <c r="C57" s="154">
        <v>152</v>
      </c>
      <c r="D57" s="123">
        <v>220042926</v>
      </c>
      <c r="E57" s="123">
        <f>D57/B57</f>
        <v>1309779.3214285714</v>
      </c>
      <c r="F57" s="135">
        <v>34.895544516702756</v>
      </c>
      <c r="G57" s="8"/>
    </row>
    <row r="58" spans="1:7">
      <c r="A58" s="109" t="s">
        <v>66</v>
      </c>
      <c r="B58" s="35"/>
      <c r="C58" s="35"/>
      <c r="D58" s="35"/>
      <c r="E58" s="170"/>
      <c r="F58" s="35"/>
    </row>
    <row r="59" spans="1:7" s="7" customFormat="1">
      <c r="B59" s="130"/>
      <c r="C59" s="130"/>
      <c r="D59" s="130"/>
      <c r="E59" s="130"/>
      <c r="F59" s="130"/>
      <c r="G59" s="130"/>
    </row>
    <row r="60" spans="1:7" s="7" customFormat="1">
      <c r="B60" s="130"/>
      <c r="C60" s="130"/>
      <c r="D60" s="130"/>
      <c r="E60" s="130"/>
      <c r="F60" s="130"/>
      <c r="G60" s="130"/>
    </row>
    <row r="61" spans="1:7" s="24" customFormat="1" ht="12.75">
      <c r="A61" s="40" t="s">
        <v>44</v>
      </c>
      <c r="B61" s="43"/>
      <c r="C61" s="43"/>
      <c r="D61" s="43"/>
      <c r="E61" s="43"/>
      <c r="F61" s="43"/>
      <c r="G61" s="43"/>
    </row>
    <row r="62" spans="1:7" s="19" customFormat="1" ht="3" customHeight="1"/>
    <row r="63" spans="1:7" s="158" customFormat="1" ht="24">
      <c r="A63" s="9"/>
      <c r="B63" s="159" t="s">
        <v>11</v>
      </c>
      <c r="C63" s="159" t="s">
        <v>93</v>
      </c>
      <c r="D63" s="160" t="s">
        <v>80</v>
      </c>
      <c r="E63" s="44" t="s">
        <v>81</v>
      </c>
      <c r="F63" s="161" t="s">
        <v>48</v>
      </c>
    </row>
    <row r="64" spans="1:7" s="7" customFormat="1">
      <c r="A64" s="58">
        <v>1994</v>
      </c>
      <c r="B64" s="154">
        <v>56</v>
      </c>
      <c r="C64" s="154">
        <v>50</v>
      </c>
      <c r="D64" s="155">
        <v>54012686.810000002</v>
      </c>
      <c r="E64" s="123">
        <f>D64/B64</f>
        <v>964512.26446428581</v>
      </c>
      <c r="F64" s="135">
        <v>17.901172661965916</v>
      </c>
      <c r="G64" s="8"/>
    </row>
    <row r="65" spans="1:7" s="7" customFormat="1">
      <c r="A65" s="58">
        <v>1995</v>
      </c>
      <c r="B65" s="154">
        <v>64</v>
      </c>
      <c r="C65" s="154">
        <v>60</v>
      </c>
      <c r="D65" s="155">
        <v>68537266.920000002</v>
      </c>
      <c r="E65" s="123">
        <f t="shared" ref="E65:E82" si="4">D65/B65</f>
        <v>1070894.795625</v>
      </c>
      <c r="F65" s="135">
        <v>19.783907189096595</v>
      </c>
      <c r="G65" s="152"/>
    </row>
    <row r="66" spans="1:7" s="7" customFormat="1">
      <c r="A66" s="58">
        <v>1996</v>
      </c>
      <c r="B66" s="154">
        <v>67</v>
      </c>
      <c r="C66" s="154">
        <v>59</v>
      </c>
      <c r="D66" s="155">
        <v>74235048.950000003</v>
      </c>
      <c r="E66" s="123">
        <f t="shared" si="4"/>
        <v>1107985.8052238806</v>
      </c>
      <c r="F66" s="135">
        <v>20.932129806856938</v>
      </c>
      <c r="G66" s="130"/>
    </row>
    <row r="67" spans="1:7" s="7" customFormat="1">
      <c r="A67" s="58">
        <v>1997</v>
      </c>
      <c r="B67" s="154">
        <v>73</v>
      </c>
      <c r="C67" s="154">
        <v>63</v>
      </c>
      <c r="D67" s="123">
        <v>82763656.75999999</v>
      </c>
      <c r="E67" s="123">
        <f t="shared" si="4"/>
        <v>1133748.7227397258</v>
      </c>
      <c r="F67" s="135">
        <v>18.602676829316671</v>
      </c>
      <c r="G67" s="130"/>
    </row>
    <row r="68" spans="1:7" s="7" customFormat="1">
      <c r="A68" s="58">
        <v>1998</v>
      </c>
      <c r="B68" s="154">
        <v>94</v>
      </c>
      <c r="C68" s="154">
        <v>87</v>
      </c>
      <c r="D68" s="123">
        <v>97774216.140000001</v>
      </c>
      <c r="E68" s="123">
        <f t="shared" si="4"/>
        <v>1040151.2355319149</v>
      </c>
      <c r="F68" s="135">
        <v>18.898795213456467</v>
      </c>
      <c r="G68" s="153"/>
    </row>
    <row r="69" spans="1:7" s="7" customFormat="1">
      <c r="A69" s="58">
        <v>1999</v>
      </c>
      <c r="B69" s="154">
        <v>88</v>
      </c>
      <c r="C69" s="154">
        <v>83</v>
      </c>
      <c r="D69" s="123">
        <v>84903431.170000002</v>
      </c>
      <c r="E69" s="123">
        <f t="shared" si="4"/>
        <v>964811.71784090914</v>
      </c>
      <c r="F69" s="135">
        <v>17.943875156208012</v>
      </c>
      <c r="G69" s="130"/>
    </row>
    <row r="70" spans="1:7" s="7" customFormat="1">
      <c r="A70" s="58">
        <v>2000</v>
      </c>
      <c r="B70" s="154">
        <v>95</v>
      </c>
      <c r="C70" s="154">
        <v>89</v>
      </c>
      <c r="D70" s="123">
        <v>85473315.859999999</v>
      </c>
      <c r="E70" s="123">
        <f t="shared" si="4"/>
        <v>899719.11431578943</v>
      </c>
      <c r="F70" s="135">
        <v>13.963866060214603</v>
      </c>
      <c r="G70" s="130"/>
    </row>
    <row r="71" spans="1:7" s="7" customFormat="1">
      <c r="A71" s="58">
        <v>2001</v>
      </c>
      <c r="B71" s="154">
        <v>89</v>
      </c>
      <c r="C71" s="154">
        <v>81</v>
      </c>
      <c r="D71" s="123">
        <v>99947084.840000004</v>
      </c>
      <c r="E71" s="123">
        <f t="shared" si="4"/>
        <v>1123000.9532584271</v>
      </c>
      <c r="F71" s="135">
        <v>15.526600234056733</v>
      </c>
      <c r="G71" s="66"/>
    </row>
    <row r="72" spans="1:7" s="7" customFormat="1">
      <c r="A72" s="58">
        <v>2002</v>
      </c>
      <c r="B72" s="154">
        <v>103</v>
      </c>
      <c r="C72" s="154">
        <v>96</v>
      </c>
      <c r="D72" s="123">
        <v>107975786.37</v>
      </c>
      <c r="E72" s="123">
        <f t="shared" si="4"/>
        <v>1048308.6055339806</v>
      </c>
      <c r="F72" s="135">
        <v>16.17845110208096</v>
      </c>
      <c r="G72" s="48"/>
    </row>
    <row r="73" spans="1:7" s="7" customFormat="1">
      <c r="A73" s="58">
        <v>2003</v>
      </c>
      <c r="B73" s="154">
        <v>102</v>
      </c>
      <c r="C73" s="154">
        <v>90</v>
      </c>
      <c r="D73" s="123">
        <v>109776748.14000002</v>
      </c>
      <c r="E73" s="123">
        <f t="shared" si="4"/>
        <v>1076242.6288235295</v>
      </c>
      <c r="F73" s="135">
        <v>11.676850601686326</v>
      </c>
      <c r="G73" s="8"/>
    </row>
    <row r="74" spans="1:7" s="7" customFormat="1">
      <c r="A74" s="58">
        <v>2004</v>
      </c>
      <c r="B74" s="154">
        <v>105</v>
      </c>
      <c r="C74" s="154">
        <v>97</v>
      </c>
      <c r="D74" s="123">
        <v>124416715</v>
      </c>
      <c r="E74" s="123">
        <f t="shared" si="4"/>
        <v>1184921.0952380951</v>
      </c>
      <c r="F74" s="135">
        <v>15.356039850758062</v>
      </c>
      <c r="G74" s="152"/>
    </row>
    <row r="75" spans="1:7" s="7" customFormat="1">
      <c r="A75" s="58">
        <v>2005</v>
      </c>
      <c r="B75" s="154">
        <v>99</v>
      </c>
      <c r="C75" s="154">
        <v>89</v>
      </c>
      <c r="D75" s="123">
        <v>119445450</v>
      </c>
      <c r="E75" s="123">
        <f t="shared" si="4"/>
        <v>1206519.696969697</v>
      </c>
      <c r="F75" s="135">
        <v>14.284470738566565</v>
      </c>
      <c r="G75" s="130"/>
    </row>
    <row r="76" spans="1:7" s="7" customFormat="1">
      <c r="A76" s="58">
        <v>2006</v>
      </c>
      <c r="B76" s="154">
        <v>84</v>
      </c>
      <c r="C76" s="154">
        <v>75</v>
      </c>
      <c r="D76" s="123">
        <v>101909000</v>
      </c>
      <c r="E76" s="123">
        <f t="shared" si="4"/>
        <v>1213202.3809523811</v>
      </c>
      <c r="F76" s="135">
        <v>13.149243613079973</v>
      </c>
      <c r="G76" s="152"/>
    </row>
    <row r="77" spans="1:7" s="7" customFormat="1">
      <c r="A77" s="58">
        <v>2007</v>
      </c>
      <c r="B77" s="154">
        <v>104</v>
      </c>
      <c r="C77" s="154">
        <v>98</v>
      </c>
      <c r="D77" s="155">
        <v>124920000</v>
      </c>
      <c r="E77" s="123">
        <f t="shared" si="4"/>
        <v>1201153.8461538462</v>
      </c>
      <c r="F77" s="135">
        <v>14.860708480922105</v>
      </c>
      <c r="G77" s="153"/>
    </row>
    <row r="78" spans="1:7" s="7" customFormat="1">
      <c r="A78" s="58">
        <v>2008</v>
      </c>
      <c r="B78" s="154">
        <v>99</v>
      </c>
      <c r="C78" s="154">
        <v>92</v>
      </c>
      <c r="D78" s="123">
        <v>144240000</v>
      </c>
      <c r="E78" s="123">
        <f t="shared" si="4"/>
        <v>1456969.696969697</v>
      </c>
      <c r="F78" s="135">
        <v>13.599512680357599</v>
      </c>
      <c r="G78" s="152"/>
    </row>
    <row r="79" spans="1:7" s="7" customFormat="1">
      <c r="A79" s="58">
        <v>2009</v>
      </c>
      <c r="B79" s="154">
        <v>87</v>
      </c>
      <c r="C79" s="154">
        <v>77</v>
      </c>
      <c r="D79" s="123">
        <v>111375000</v>
      </c>
      <c r="E79" s="123">
        <f t="shared" si="4"/>
        <v>1280172.4137931035</v>
      </c>
      <c r="F79" s="135">
        <v>15.45540215658583</v>
      </c>
      <c r="G79" s="152"/>
    </row>
    <row r="80" spans="1:7" s="7" customFormat="1">
      <c r="A80" s="58">
        <v>2010</v>
      </c>
      <c r="B80" s="154">
        <v>122</v>
      </c>
      <c r="C80" s="154">
        <v>103</v>
      </c>
      <c r="D80" s="123">
        <v>136071837</v>
      </c>
      <c r="E80" s="123">
        <f t="shared" si="4"/>
        <v>1115342.9262295081</v>
      </c>
      <c r="F80" s="136">
        <v>13.500085711042811</v>
      </c>
      <c r="G80" s="66"/>
    </row>
    <row r="81" spans="1:7" s="7" customFormat="1">
      <c r="A81" s="58">
        <v>2011</v>
      </c>
      <c r="B81" s="154">
        <v>125</v>
      </c>
      <c r="C81" s="154">
        <v>115</v>
      </c>
      <c r="D81" s="123">
        <v>145356700</v>
      </c>
      <c r="E81" s="123">
        <f t="shared" si="4"/>
        <v>1162853.6000000001</v>
      </c>
      <c r="F81" s="135">
        <v>14.406315434400838</v>
      </c>
    </row>
    <row r="82" spans="1:7" s="7" customFormat="1">
      <c r="A82" s="58">
        <v>2012</v>
      </c>
      <c r="B82" s="154">
        <v>111</v>
      </c>
      <c r="C82" s="154">
        <v>96</v>
      </c>
      <c r="D82" s="123">
        <v>127901000</v>
      </c>
      <c r="E82" s="123">
        <f t="shared" si="4"/>
        <v>1152261.2612612613</v>
      </c>
      <c r="F82" s="136">
        <v>13.415370412614685</v>
      </c>
      <c r="G82" s="8"/>
    </row>
    <row r="83" spans="1:7" s="7" customFormat="1">
      <c r="A83" s="58">
        <v>2013</v>
      </c>
      <c r="B83" s="154">
        <v>100</v>
      </c>
      <c r="C83" s="154">
        <v>88</v>
      </c>
      <c r="D83" s="123">
        <v>101544500</v>
      </c>
      <c r="E83" s="123">
        <f>D83/B83</f>
        <v>1015445</v>
      </c>
      <c r="F83" s="135">
        <v>12.729264576189426</v>
      </c>
      <c r="G83" s="8"/>
    </row>
    <row r="84" spans="1:7" s="7" customFormat="1">
      <c r="A84" s="58">
        <v>2014</v>
      </c>
      <c r="B84" s="154">
        <v>104</v>
      </c>
      <c r="C84" s="154">
        <v>93</v>
      </c>
      <c r="D84" s="123">
        <v>113216997</v>
      </c>
      <c r="E84" s="123">
        <f t="shared" ref="E84" si="5">D84/B84</f>
        <v>1088624.9711538462</v>
      </c>
      <c r="F84" s="136">
        <v>16.294563136809572</v>
      </c>
      <c r="G84" s="8"/>
    </row>
    <row r="85" spans="1:7" s="7" customFormat="1">
      <c r="A85" s="58">
        <v>2015</v>
      </c>
      <c r="B85" s="154">
        <v>135</v>
      </c>
      <c r="C85" s="154">
        <v>123</v>
      </c>
      <c r="D85" s="123">
        <v>157923000</v>
      </c>
      <c r="E85" s="123">
        <f>D85/B85</f>
        <v>1169800</v>
      </c>
      <c r="F85" s="135">
        <v>18.098148900867248</v>
      </c>
      <c r="G85" s="8"/>
    </row>
    <row r="86" spans="1:7">
      <c r="A86" s="109" t="s">
        <v>66</v>
      </c>
      <c r="B86" s="35"/>
      <c r="C86" s="35"/>
      <c r="D86" s="35"/>
      <c r="E86" s="170"/>
      <c r="F86" s="35"/>
    </row>
    <row r="87" spans="1:7" s="8" customFormat="1">
      <c r="A87" s="18"/>
      <c r="E87" s="127"/>
    </row>
    <row r="88" spans="1:7" s="19" customFormat="1"/>
  </sheetData>
  <hyperlinks>
    <hyperlink ref="A2" location="Sommaire!A1" display="Retour au menu &quot;Production cinématographique&quot;"/>
  </hyperlinks>
  <pageMargins left="0.74803149606299213" right="0.74803149606299213" top="0.78740157480314965" bottom="0.78740157480314965" header="0.39370078740157483" footer="0.39370078740157483"/>
  <pageSetup paperSize="9" pageOrder="overThenDown" orientation="portrait" r:id="rId1"/>
  <headerFooter alignWithMargins="0">
    <oddFooter>&amp;L&amp;"Arial,Gras italique"&amp;9&amp;G&amp;R&amp;"Arial,Gras italique"&amp;9Production cinématographique</oddFooter>
  </headerFooter>
  <rowBreaks count="1" manualBreakCount="1">
    <brk id="60" max="16383" man="1"/>
  </rowBreaks>
  <legacyDrawingHF r:id="rId2"/>
</worksheet>
</file>

<file path=xl/worksheets/sheet12.xml><?xml version="1.0" encoding="utf-8"?>
<worksheet xmlns="http://schemas.openxmlformats.org/spreadsheetml/2006/main" xmlns:r="http://schemas.openxmlformats.org/officeDocument/2006/relationships">
  <sheetPr codeName="Feuil18"/>
  <dimension ref="A1:R87"/>
  <sheetViews>
    <sheetView workbookViewId="0"/>
  </sheetViews>
  <sheetFormatPr baseColWidth="10" defaultRowHeight="12"/>
  <cols>
    <col min="1" max="1" width="7.28515625" style="34" customWidth="1"/>
    <col min="2" max="2" width="7.42578125" style="35" bestFit="1" customWidth="1"/>
    <col min="3" max="3" width="7.7109375" style="35" bestFit="1" customWidth="1"/>
    <col min="4" max="4" width="7.42578125" style="35" bestFit="1" customWidth="1"/>
    <col min="5" max="5" width="12.28515625" style="35" bestFit="1" customWidth="1"/>
    <col min="6" max="6" width="12.5703125" style="35" bestFit="1" customWidth="1"/>
    <col min="7" max="18" width="6.42578125" style="34" bestFit="1" customWidth="1"/>
    <col min="19" max="16384" width="11.42578125" style="34"/>
  </cols>
  <sheetData>
    <row r="1" spans="1:18" s="1" customFormat="1" ht="12.75">
      <c r="B1" s="105"/>
      <c r="C1" s="105"/>
      <c r="D1" s="105"/>
      <c r="E1" s="105"/>
      <c r="F1" s="105"/>
      <c r="G1" s="3"/>
      <c r="H1" s="3"/>
      <c r="I1" s="3"/>
      <c r="J1" s="3"/>
      <c r="K1" s="3"/>
      <c r="L1" s="3"/>
      <c r="M1" s="3"/>
      <c r="N1" s="3"/>
      <c r="O1" s="3"/>
      <c r="P1" s="3"/>
      <c r="Q1" s="3"/>
      <c r="R1" s="3"/>
    </row>
    <row r="2" spans="1:18" s="5" customFormat="1" ht="12.75">
      <c r="A2" s="6" t="s">
        <v>39</v>
      </c>
      <c r="B2" s="106"/>
      <c r="C2" s="106"/>
      <c r="D2" s="106"/>
      <c r="E2" s="106"/>
      <c r="F2" s="106"/>
      <c r="G2" s="4"/>
      <c r="H2" s="4"/>
      <c r="I2" s="4"/>
      <c r="J2" s="4"/>
      <c r="K2" s="4"/>
      <c r="L2" s="4"/>
      <c r="M2" s="4"/>
      <c r="N2" s="4"/>
      <c r="O2" s="4"/>
      <c r="P2" s="4"/>
      <c r="Q2" s="4"/>
      <c r="R2" s="4"/>
    </row>
    <row r="3" spans="1:18" s="1" customFormat="1" ht="12.75">
      <c r="B3" s="105"/>
      <c r="C3" s="105"/>
      <c r="D3" s="105"/>
      <c r="E3" s="105"/>
      <c r="F3" s="105"/>
      <c r="G3" s="3"/>
      <c r="H3" s="3"/>
      <c r="I3" s="3"/>
      <c r="J3" s="3"/>
      <c r="K3" s="3"/>
      <c r="L3" s="3"/>
      <c r="M3" s="3"/>
      <c r="N3" s="3"/>
      <c r="O3" s="3"/>
      <c r="P3" s="3"/>
      <c r="Q3" s="3"/>
      <c r="R3" s="3"/>
    </row>
    <row r="4" spans="1:18" s="1" customFormat="1" ht="12.75">
      <c r="B4" s="105"/>
      <c r="C4" s="105"/>
      <c r="D4" s="105"/>
      <c r="E4" s="105"/>
      <c r="F4" s="105"/>
      <c r="G4" s="3"/>
      <c r="H4" s="3"/>
      <c r="I4" s="3"/>
      <c r="J4" s="3"/>
      <c r="K4" s="3"/>
      <c r="L4" s="3"/>
      <c r="M4" s="3"/>
      <c r="N4" s="3"/>
      <c r="O4" s="3"/>
      <c r="P4" s="3"/>
      <c r="Q4" s="3"/>
      <c r="R4" s="3"/>
    </row>
    <row r="5" spans="1:18" s="24" customFormat="1" ht="12.75">
      <c r="A5" s="40" t="s">
        <v>45</v>
      </c>
      <c r="B5" s="25"/>
      <c r="C5" s="25"/>
      <c r="D5" s="25"/>
      <c r="E5" s="25"/>
      <c r="F5" s="25"/>
      <c r="G5" s="43"/>
      <c r="H5" s="43"/>
      <c r="I5" s="43"/>
      <c r="J5" s="43"/>
      <c r="K5" s="43"/>
      <c r="L5" s="43"/>
      <c r="M5" s="43"/>
      <c r="N5" s="43"/>
      <c r="O5" s="43"/>
      <c r="P5" s="43"/>
      <c r="Q5" s="43"/>
      <c r="R5" s="43"/>
    </row>
    <row r="6" spans="1:18" s="19" customFormat="1" ht="3" customHeight="1">
      <c r="B6" s="27"/>
      <c r="C6" s="27"/>
      <c r="D6" s="27"/>
      <c r="E6" s="27"/>
      <c r="F6" s="27"/>
    </row>
    <row r="7" spans="1:18" s="162" customFormat="1" ht="24">
      <c r="A7" s="9"/>
      <c r="B7" s="159" t="s">
        <v>11</v>
      </c>
      <c r="C7" s="159" t="s">
        <v>93</v>
      </c>
      <c r="D7" s="160" t="s">
        <v>80</v>
      </c>
      <c r="E7" s="44" t="s">
        <v>81</v>
      </c>
      <c r="F7" s="161" t="s">
        <v>48</v>
      </c>
    </row>
    <row r="8" spans="1:18" s="51" customFormat="1">
      <c r="A8" s="58">
        <v>1994</v>
      </c>
      <c r="B8" s="154">
        <v>94</v>
      </c>
      <c r="C8" s="154">
        <v>80</v>
      </c>
      <c r="D8" s="155">
        <v>78122498.883310914</v>
      </c>
      <c r="E8" s="123">
        <f t="shared" ref="E8:E26" si="0">D8/B8</f>
        <v>831090.41365224379</v>
      </c>
      <c r="F8" s="135">
        <v>19.849177424600629</v>
      </c>
    </row>
    <row r="9" spans="1:18" s="51" customFormat="1">
      <c r="A9" s="58">
        <v>1995</v>
      </c>
      <c r="B9" s="154">
        <v>99</v>
      </c>
      <c r="C9" s="154">
        <v>81</v>
      </c>
      <c r="D9" s="155">
        <v>96469738.110949799</v>
      </c>
      <c r="E9" s="123">
        <f t="shared" si="0"/>
        <v>974441.79910050298</v>
      </c>
      <c r="F9" s="135">
        <v>20.159249482853863</v>
      </c>
    </row>
    <row r="10" spans="1:18" s="52" customFormat="1">
      <c r="A10" s="58">
        <v>1996</v>
      </c>
      <c r="B10" s="154">
        <v>107</v>
      </c>
      <c r="C10" s="154">
        <v>85</v>
      </c>
      <c r="D10" s="155">
        <v>103429035.74472103</v>
      </c>
      <c r="E10" s="123">
        <f t="shared" si="0"/>
        <v>966626.50228711241</v>
      </c>
      <c r="F10" s="135">
        <v>22.604567155888571</v>
      </c>
    </row>
    <row r="11" spans="1:18" s="7" customFormat="1">
      <c r="A11" s="58">
        <v>1997</v>
      </c>
      <c r="B11" s="154">
        <v>135</v>
      </c>
      <c r="C11" s="154">
        <v>109</v>
      </c>
      <c r="D11" s="123">
        <v>133370023</v>
      </c>
      <c r="E11" s="123">
        <f t="shared" si="0"/>
        <v>987926.09629629634</v>
      </c>
      <c r="F11" s="135">
        <v>20.554719459483067</v>
      </c>
    </row>
    <row r="12" spans="1:18" s="7" customFormat="1">
      <c r="A12" s="58">
        <v>1998</v>
      </c>
      <c r="B12" s="154">
        <v>139</v>
      </c>
      <c r="C12" s="154">
        <v>117</v>
      </c>
      <c r="D12" s="123">
        <v>139917708</v>
      </c>
      <c r="E12" s="123">
        <f t="shared" si="0"/>
        <v>1006602.2158273382</v>
      </c>
      <c r="F12" s="135">
        <v>22.136326881608994</v>
      </c>
    </row>
    <row r="13" spans="1:18" s="55" customFormat="1">
      <c r="A13" s="58">
        <v>1999</v>
      </c>
      <c r="B13" s="154">
        <v>140</v>
      </c>
      <c r="C13" s="154">
        <v>121</v>
      </c>
      <c r="D13" s="123">
        <v>141754719</v>
      </c>
      <c r="E13" s="123">
        <f t="shared" si="0"/>
        <v>1012533.7071428571</v>
      </c>
      <c r="F13" s="135">
        <v>24.555257466867069</v>
      </c>
    </row>
    <row r="14" spans="1:18">
      <c r="A14" s="58">
        <v>2000</v>
      </c>
      <c r="B14" s="154">
        <v>115</v>
      </c>
      <c r="C14" s="154">
        <v>101</v>
      </c>
      <c r="D14" s="123">
        <v>145497342</v>
      </c>
      <c r="E14" s="123">
        <f t="shared" si="0"/>
        <v>1265194.2782608697</v>
      </c>
      <c r="F14" s="135">
        <v>22.9010473030702</v>
      </c>
    </row>
    <row r="15" spans="1:18">
      <c r="A15" s="58">
        <v>2001</v>
      </c>
      <c r="B15" s="154">
        <v>122</v>
      </c>
      <c r="C15" s="154">
        <v>111</v>
      </c>
      <c r="D15" s="123">
        <v>153104548</v>
      </c>
      <c r="E15" s="123">
        <f t="shared" si="0"/>
        <v>1254955.3114754099</v>
      </c>
      <c r="F15" s="135">
        <v>22.854779508138048</v>
      </c>
    </row>
    <row r="16" spans="1:18" s="24" customFormat="1" ht="12.75">
      <c r="A16" s="58">
        <v>2002</v>
      </c>
      <c r="B16" s="154">
        <v>109</v>
      </c>
      <c r="C16" s="154">
        <v>98</v>
      </c>
      <c r="D16" s="123">
        <v>122991906</v>
      </c>
      <c r="E16" s="123">
        <f t="shared" si="0"/>
        <v>1128366.1100917431</v>
      </c>
      <c r="F16" s="135">
        <v>21.015166669952993</v>
      </c>
    </row>
    <row r="17" spans="1:6" s="19" customFormat="1">
      <c r="A17" s="58">
        <v>2003</v>
      </c>
      <c r="B17" s="154">
        <v>108</v>
      </c>
      <c r="C17" s="154">
        <v>99</v>
      </c>
      <c r="D17" s="123">
        <v>129308524.67</v>
      </c>
      <c r="E17" s="123">
        <f t="shared" si="0"/>
        <v>1197301.1543518519</v>
      </c>
      <c r="F17" s="135">
        <v>15.055159686891614</v>
      </c>
    </row>
    <row r="18" spans="1:6" s="8" customFormat="1">
      <c r="A18" s="58">
        <v>2004</v>
      </c>
      <c r="B18" s="154">
        <v>124</v>
      </c>
      <c r="C18" s="154">
        <v>114</v>
      </c>
      <c r="D18" s="123">
        <v>136651446</v>
      </c>
      <c r="E18" s="123">
        <f t="shared" si="0"/>
        <v>1102027.7903225806</v>
      </c>
      <c r="F18" s="135">
        <v>17.435212170787924</v>
      </c>
    </row>
    <row r="19" spans="1:6" s="51" customFormat="1">
      <c r="A19" s="58">
        <v>2005</v>
      </c>
      <c r="B19" s="154">
        <v>120</v>
      </c>
      <c r="C19" s="154">
        <v>106</v>
      </c>
      <c r="D19" s="123">
        <v>126038245</v>
      </c>
      <c r="E19" s="123">
        <f t="shared" si="0"/>
        <v>1050318.7083333333</v>
      </c>
      <c r="F19" s="135">
        <v>15.412722736311743</v>
      </c>
    </row>
    <row r="20" spans="1:6" s="51" customFormat="1">
      <c r="A20" s="58">
        <v>2006</v>
      </c>
      <c r="B20" s="154">
        <v>125</v>
      </c>
      <c r="C20" s="154">
        <v>109</v>
      </c>
      <c r="D20" s="123">
        <v>138316000</v>
      </c>
      <c r="E20" s="123">
        <f t="shared" si="0"/>
        <v>1106528</v>
      </c>
      <c r="F20" s="135">
        <v>14.741022751674517</v>
      </c>
    </row>
    <row r="21" spans="1:6" s="52" customFormat="1">
      <c r="A21" s="58">
        <v>2007</v>
      </c>
      <c r="B21" s="154">
        <v>140</v>
      </c>
      <c r="C21" s="154">
        <v>126</v>
      </c>
      <c r="D21" s="155">
        <v>160277000</v>
      </c>
      <c r="E21" s="123">
        <f t="shared" si="0"/>
        <v>1144835.7142857143</v>
      </c>
      <c r="F21" s="135">
        <v>16.004332745939628</v>
      </c>
    </row>
    <row r="22" spans="1:6" s="7" customFormat="1">
      <c r="A22" s="58">
        <v>2008</v>
      </c>
      <c r="B22" s="154">
        <v>142</v>
      </c>
      <c r="C22" s="154">
        <v>125</v>
      </c>
      <c r="D22" s="123">
        <v>173961000</v>
      </c>
      <c r="E22" s="123">
        <f t="shared" si="0"/>
        <v>1225077.4647887324</v>
      </c>
      <c r="F22" s="135">
        <v>14.8412704029866</v>
      </c>
    </row>
    <row r="23" spans="1:6" s="7" customFormat="1">
      <c r="A23" s="58">
        <v>2009</v>
      </c>
      <c r="B23" s="154">
        <v>134</v>
      </c>
      <c r="C23" s="154">
        <v>121</v>
      </c>
      <c r="D23" s="123">
        <v>164794000</v>
      </c>
      <c r="E23" s="123">
        <f t="shared" si="0"/>
        <v>1229805.9701492537</v>
      </c>
      <c r="F23" s="135">
        <v>18.538832270281212</v>
      </c>
    </row>
    <row r="24" spans="1:6" s="55" customFormat="1">
      <c r="A24" s="58">
        <v>2010</v>
      </c>
      <c r="B24" s="154">
        <v>155</v>
      </c>
      <c r="C24" s="154">
        <v>133</v>
      </c>
      <c r="D24" s="123">
        <v>194565232</v>
      </c>
      <c r="E24" s="123">
        <f t="shared" si="0"/>
        <v>1255259.5612903226</v>
      </c>
      <c r="F24" s="136">
        <v>16.951056038380244</v>
      </c>
    </row>
    <row r="25" spans="1:6">
      <c r="A25" s="58">
        <v>2011</v>
      </c>
      <c r="B25" s="154">
        <v>136</v>
      </c>
      <c r="C25" s="154">
        <v>118</v>
      </c>
      <c r="D25" s="123">
        <v>182470956</v>
      </c>
      <c r="E25" s="123">
        <f t="shared" si="0"/>
        <v>1341698.205882353</v>
      </c>
      <c r="F25" s="135">
        <v>18.273186329539111</v>
      </c>
    </row>
    <row r="26" spans="1:6">
      <c r="A26" s="58">
        <v>2012</v>
      </c>
      <c r="B26" s="154">
        <v>130</v>
      </c>
      <c r="C26" s="154">
        <v>113</v>
      </c>
      <c r="D26" s="123">
        <v>186428721</v>
      </c>
      <c r="E26" s="123">
        <f t="shared" si="0"/>
        <v>1434067.0846153847</v>
      </c>
      <c r="F26" s="136">
        <v>18.364655303669295</v>
      </c>
    </row>
    <row r="27" spans="1:6">
      <c r="A27" s="58">
        <v>2013</v>
      </c>
      <c r="B27" s="154">
        <v>126</v>
      </c>
      <c r="C27" s="154">
        <v>113</v>
      </c>
      <c r="D27" s="123">
        <v>160441521</v>
      </c>
      <c r="E27" s="123">
        <f>D27/B27</f>
        <v>1273345.4047619049</v>
      </c>
      <c r="F27" s="135">
        <v>16.66712551729929</v>
      </c>
    </row>
    <row r="28" spans="1:6">
      <c r="A28" s="58">
        <v>2014</v>
      </c>
      <c r="B28" s="154">
        <v>103</v>
      </c>
      <c r="C28" s="154">
        <v>92</v>
      </c>
      <c r="D28" s="123">
        <v>135882624</v>
      </c>
      <c r="E28" s="123">
        <f t="shared" ref="E28" si="1">D28/B28</f>
        <v>1319248.7766990291</v>
      </c>
      <c r="F28" s="136">
        <v>19.778241635963074</v>
      </c>
    </row>
    <row r="29" spans="1:6">
      <c r="A29" s="58">
        <v>2015</v>
      </c>
      <c r="B29" s="154">
        <v>128</v>
      </c>
      <c r="C29" s="154">
        <v>113</v>
      </c>
      <c r="D29" s="123">
        <v>178734564</v>
      </c>
      <c r="E29" s="123">
        <f>D29/B29</f>
        <v>1396363.78125</v>
      </c>
      <c r="F29" s="135">
        <v>19.731507113599079</v>
      </c>
    </row>
    <row r="30" spans="1:6">
      <c r="A30" s="109" t="s">
        <v>66</v>
      </c>
    </row>
    <row r="31" spans="1:6" s="24" customFormat="1" ht="12.75">
      <c r="A31" s="51"/>
      <c r="B31" s="25"/>
      <c r="C31" s="25"/>
      <c r="D31" s="25"/>
      <c r="E31" s="25"/>
      <c r="F31" s="25"/>
    </row>
    <row r="32" spans="1:6" s="19" customFormat="1">
      <c r="A32" s="51"/>
      <c r="B32" s="27"/>
      <c r="C32" s="27"/>
      <c r="D32" s="27"/>
      <c r="E32" s="27"/>
      <c r="F32" s="27"/>
    </row>
    <row r="33" spans="1:6" s="8" customFormat="1" ht="12.75">
      <c r="A33" s="40" t="s">
        <v>46</v>
      </c>
      <c r="B33" s="122"/>
      <c r="C33" s="122"/>
      <c r="D33" s="122"/>
      <c r="E33" s="122"/>
      <c r="F33" s="122"/>
    </row>
    <row r="34" spans="1:6" s="51" customFormat="1" ht="3" customHeight="1">
      <c r="A34" s="7"/>
      <c r="B34" s="156"/>
      <c r="C34" s="156"/>
      <c r="D34" s="156"/>
      <c r="E34" s="156"/>
      <c r="F34" s="156"/>
    </row>
    <row r="35" spans="1:6" s="162" customFormat="1" ht="24">
      <c r="A35" s="9"/>
      <c r="B35" s="159" t="s">
        <v>11</v>
      </c>
      <c r="C35" s="159" t="s">
        <v>93</v>
      </c>
      <c r="D35" s="160" t="s">
        <v>80</v>
      </c>
      <c r="E35" s="44" t="s">
        <v>81</v>
      </c>
      <c r="F35" s="161" t="s">
        <v>48</v>
      </c>
    </row>
    <row r="36" spans="1:6" s="55" customFormat="1">
      <c r="A36" s="58">
        <v>1997</v>
      </c>
      <c r="B36" s="154">
        <v>6</v>
      </c>
      <c r="C36" s="154">
        <v>6</v>
      </c>
      <c r="D36" s="123">
        <v>8735329</v>
      </c>
      <c r="E36" s="123">
        <f t="shared" ref="E36:E51" si="2">D36/B36</f>
        <v>1455888.1666666667</v>
      </c>
      <c r="F36" s="135">
        <v>25.869769754556167</v>
      </c>
    </row>
    <row r="37" spans="1:6" s="53" customFormat="1">
      <c r="A37" s="58">
        <v>1998</v>
      </c>
      <c r="B37" s="154">
        <v>13</v>
      </c>
      <c r="C37" s="154">
        <v>12</v>
      </c>
      <c r="D37" s="123">
        <v>18466415</v>
      </c>
      <c r="E37" s="123">
        <f t="shared" si="2"/>
        <v>1420493.4615384615</v>
      </c>
      <c r="F37" s="135">
        <v>26.114177177220316</v>
      </c>
    </row>
    <row r="38" spans="1:6" s="8" customFormat="1">
      <c r="A38" s="58">
        <v>1999</v>
      </c>
      <c r="B38" s="154">
        <v>19</v>
      </c>
      <c r="C38" s="154">
        <v>14</v>
      </c>
      <c r="D38" s="123">
        <v>14186905.544113409</v>
      </c>
      <c r="E38" s="123">
        <f t="shared" si="2"/>
        <v>746679.23916386359</v>
      </c>
      <c r="F38" s="135">
        <v>21.371464619264735</v>
      </c>
    </row>
    <row r="39" spans="1:6">
      <c r="A39" s="58">
        <v>2000</v>
      </c>
      <c r="B39" s="154">
        <v>18</v>
      </c>
      <c r="C39" s="154">
        <v>18</v>
      </c>
      <c r="D39" s="123">
        <v>15984279.457342479</v>
      </c>
      <c r="E39" s="123">
        <f t="shared" si="2"/>
        <v>888015.52540791547</v>
      </c>
      <c r="F39" s="135">
        <v>19.306637531572683</v>
      </c>
    </row>
    <row r="40" spans="1:6">
      <c r="A40" s="58">
        <v>2001</v>
      </c>
      <c r="B40" s="154">
        <v>18</v>
      </c>
      <c r="C40" s="154">
        <v>16</v>
      </c>
      <c r="D40" s="123">
        <v>22602091.295618463</v>
      </c>
      <c r="E40" s="123">
        <f t="shared" si="2"/>
        <v>1255671.7386454702</v>
      </c>
      <c r="F40" s="135">
        <v>21.23222462993651</v>
      </c>
    </row>
    <row r="41" spans="1:6">
      <c r="A41" s="58">
        <v>2002</v>
      </c>
      <c r="B41" s="154">
        <v>13</v>
      </c>
      <c r="C41" s="154">
        <v>12</v>
      </c>
      <c r="D41" s="123">
        <v>23021340.800000001</v>
      </c>
      <c r="E41" s="123">
        <f t="shared" si="2"/>
        <v>1770872.3692307693</v>
      </c>
      <c r="F41" s="135">
        <v>19.410061957704556</v>
      </c>
    </row>
    <row r="42" spans="1:6">
      <c r="A42" s="58">
        <v>2003</v>
      </c>
      <c r="B42" s="154">
        <v>15</v>
      </c>
      <c r="C42" s="154">
        <v>15</v>
      </c>
      <c r="D42" s="123">
        <v>21239756</v>
      </c>
      <c r="E42" s="123">
        <f t="shared" si="2"/>
        <v>1415983.7333333334</v>
      </c>
      <c r="F42" s="135">
        <v>16.594742009661033</v>
      </c>
    </row>
    <row r="43" spans="1:6">
      <c r="A43" s="58">
        <v>2004</v>
      </c>
      <c r="B43" s="154">
        <v>43</v>
      </c>
      <c r="C43" s="154">
        <v>41</v>
      </c>
      <c r="D43" s="123">
        <v>30704673</v>
      </c>
      <c r="E43" s="123">
        <f t="shared" si="2"/>
        <v>714062.16279069765</v>
      </c>
      <c r="F43" s="135">
        <v>11.224792751305882</v>
      </c>
    </row>
    <row r="44" spans="1:6">
      <c r="A44" s="58">
        <v>2005</v>
      </c>
      <c r="B44" s="154">
        <v>43</v>
      </c>
      <c r="C44" s="154">
        <v>36</v>
      </c>
      <c r="D44" s="123">
        <v>33062000</v>
      </c>
      <c r="E44" s="123">
        <f t="shared" si="2"/>
        <v>768883.72093023255</v>
      </c>
      <c r="F44" s="135">
        <v>10.981279999878303</v>
      </c>
    </row>
    <row r="45" spans="1:6">
      <c r="A45" s="58">
        <v>2006</v>
      </c>
      <c r="B45" s="154">
        <v>30</v>
      </c>
      <c r="C45" s="154">
        <v>26</v>
      </c>
      <c r="D45" s="123">
        <v>13815000</v>
      </c>
      <c r="E45" s="123">
        <f t="shared" si="2"/>
        <v>460500</v>
      </c>
      <c r="F45" s="135">
        <v>6.5625799213214364</v>
      </c>
    </row>
    <row r="46" spans="1:6">
      <c r="A46" s="58">
        <v>2007</v>
      </c>
      <c r="B46" s="154">
        <v>45</v>
      </c>
      <c r="C46" s="154">
        <v>41</v>
      </c>
      <c r="D46" s="123">
        <v>20455000</v>
      </c>
      <c r="E46" s="123">
        <f t="shared" si="2"/>
        <v>454555.55555555556</v>
      </c>
      <c r="F46" s="135">
        <v>5.8828625010957571</v>
      </c>
    </row>
    <row r="47" spans="1:6">
      <c r="A47" s="58">
        <v>2008</v>
      </c>
      <c r="B47" s="154">
        <v>53</v>
      </c>
      <c r="C47" s="154">
        <v>46</v>
      </c>
      <c r="D47" s="123">
        <v>22269000</v>
      </c>
      <c r="E47" s="123">
        <f t="shared" si="2"/>
        <v>420169.8113207547</v>
      </c>
      <c r="F47" s="135">
        <v>5.6917457977330104</v>
      </c>
    </row>
    <row r="48" spans="1:6">
      <c r="A48" s="58">
        <v>2009</v>
      </c>
      <c r="B48" s="154">
        <v>34</v>
      </c>
      <c r="C48" s="154">
        <v>33</v>
      </c>
      <c r="D48" s="123">
        <v>11899000</v>
      </c>
      <c r="E48" s="123">
        <f t="shared" si="2"/>
        <v>349970.5882352941</v>
      </c>
      <c r="F48" s="136">
        <v>5.8777405175099835</v>
      </c>
    </row>
    <row r="49" spans="1:6">
      <c r="A49" s="58">
        <v>2010</v>
      </c>
      <c r="B49" s="154">
        <v>15</v>
      </c>
      <c r="C49" s="154">
        <v>15</v>
      </c>
      <c r="D49" s="123">
        <v>12700000</v>
      </c>
      <c r="E49" s="123">
        <f t="shared" si="2"/>
        <v>846666.66666666663</v>
      </c>
      <c r="F49" s="136">
        <v>14.302767399668481</v>
      </c>
    </row>
    <row r="50" spans="1:6">
      <c r="A50" s="58">
        <v>2011</v>
      </c>
      <c r="B50" s="154">
        <v>12</v>
      </c>
      <c r="C50" s="154">
        <v>11</v>
      </c>
      <c r="D50" s="123">
        <v>7840000</v>
      </c>
      <c r="E50" s="123">
        <f t="shared" si="2"/>
        <v>653333.33333333337</v>
      </c>
      <c r="F50" s="136">
        <v>10.330979956304436</v>
      </c>
    </row>
    <row r="51" spans="1:6">
      <c r="A51" s="58">
        <v>2012</v>
      </c>
      <c r="B51" s="154">
        <v>4</v>
      </c>
      <c r="C51" s="154">
        <v>4</v>
      </c>
      <c r="D51" s="123">
        <v>2100000</v>
      </c>
      <c r="E51" s="123">
        <f t="shared" si="2"/>
        <v>525000</v>
      </c>
      <c r="F51" s="136">
        <v>7.0981664591016322</v>
      </c>
    </row>
    <row r="52" spans="1:6">
      <c r="A52" s="109" t="s">
        <v>66</v>
      </c>
    </row>
    <row r="53" spans="1:6">
      <c r="A53" s="57"/>
      <c r="B53" s="156"/>
      <c r="C53" s="156"/>
      <c r="D53" s="127"/>
      <c r="E53" s="127"/>
      <c r="F53" s="157"/>
    </row>
    <row r="55" spans="1:6" ht="12.75">
      <c r="A55" s="40" t="s">
        <v>47</v>
      </c>
    </row>
    <row r="56" spans="1:6" ht="3" customHeight="1"/>
    <row r="57" spans="1:6" s="162" customFormat="1" ht="24">
      <c r="A57" s="9"/>
      <c r="B57" s="159" t="s">
        <v>11</v>
      </c>
      <c r="C57" s="159" t="s">
        <v>93</v>
      </c>
      <c r="D57" s="160" t="s">
        <v>80</v>
      </c>
      <c r="E57" s="44" t="s">
        <v>81</v>
      </c>
      <c r="F57" s="161" t="s">
        <v>48</v>
      </c>
    </row>
    <row r="58" spans="1:6">
      <c r="A58" s="58">
        <v>2002</v>
      </c>
      <c r="B58" s="154">
        <v>19</v>
      </c>
      <c r="C58" s="154">
        <v>18</v>
      </c>
      <c r="D58" s="123">
        <v>2778780</v>
      </c>
      <c r="E58" s="123">
        <f t="shared" ref="E58:E68" si="3">D58/B58</f>
        <v>146251.57894736843</v>
      </c>
      <c r="F58" s="135">
        <v>4.0102103177543835</v>
      </c>
    </row>
    <row r="59" spans="1:6">
      <c r="A59" s="58">
        <v>2003</v>
      </c>
      <c r="B59" s="154">
        <v>40</v>
      </c>
      <c r="C59" s="154">
        <v>36</v>
      </c>
      <c r="D59" s="123">
        <v>7222109</v>
      </c>
      <c r="E59" s="123">
        <f t="shared" si="3"/>
        <v>180552.72500000001</v>
      </c>
      <c r="F59" s="135">
        <v>2.0335130736163927</v>
      </c>
    </row>
    <row r="60" spans="1:6">
      <c r="A60" s="58">
        <v>2004</v>
      </c>
      <c r="B60" s="154">
        <v>48</v>
      </c>
      <c r="C60" s="154">
        <v>46</v>
      </c>
      <c r="D60" s="123">
        <v>9405055</v>
      </c>
      <c r="E60" s="123">
        <f t="shared" si="3"/>
        <v>195938.64583333334</v>
      </c>
      <c r="F60" s="135">
        <v>3.8436661584788032</v>
      </c>
    </row>
    <row r="61" spans="1:6">
      <c r="A61" s="58">
        <v>2005</v>
      </c>
      <c r="B61" s="154">
        <v>67</v>
      </c>
      <c r="C61" s="154">
        <v>65</v>
      </c>
      <c r="D61" s="123">
        <v>11895500</v>
      </c>
      <c r="E61" s="123">
        <f t="shared" si="3"/>
        <v>177544.77611940299</v>
      </c>
      <c r="F61" s="135">
        <v>3.3842121726892791</v>
      </c>
    </row>
    <row r="62" spans="1:6">
      <c r="A62" s="58">
        <v>2006</v>
      </c>
      <c r="B62" s="154">
        <v>59</v>
      </c>
      <c r="C62" s="154">
        <v>57</v>
      </c>
      <c r="D62" s="123">
        <v>9315000</v>
      </c>
      <c r="E62" s="123">
        <f t="shared" si="3"/>
        <v>157881.35593220338</v>
      </c>
      <c r="F62" s="135">
        <v>2.821159434743834</v>
      </c>
    </row>
    <row r="63" spans="1:6">
      <c r="A63" s="58">
        <v>2007</v>
      </c>
      <c r="B63" s="154">
        <v>82</v>
      </c>
      <c r="C63" s="154">
        <v>78</v>
      </c>
      <c r="D63" s="123">
        <v>13895000</v>
      </c>
      <c r="E63" s="123">
        <f t="shared" si="3"/>
        <v>169451.21951219512</v>
      </c>
      <c r="F63" s="135">
        <v>2.6294587324391685</v>
      </c>
    </row>
    <row r="64" spans="1:6">
      <c r="A64" s="58">
        <v>2008</v>
      </c>
      <c r="B64" s="154">
        <v>97</v>
      </c>
      <c r="C64" s="154">
        <v>89</v>
      </c>
      <c r="D64" s="123">
        <v>16785000</v>
      </c>
      <c r="E64" s="123">
        <f t="shared" si="3"/>
        <v>173041.23711340205</v>
      </c>
      <c r="F64" s="135">
        <v>2.865532028658393</v>
      </c>
    </row>
    <row r="65" spans="1:6">
      <c r="A65" s="58">
        <v>2009</v>
      </c>
      <c r="B65" s="154">
        <v>112</v>
      </c>
      <c r="C65" s="154">
        <v>103</v>
      </c>
      <c r="D65" s="123">
        <v>19960000</v>
      </c>
      <c r="E65" s="123">
        <f t="shared" si="3"/>
        <v>178214.28571428571</v>
      </c>
      <c r="F65" s="136">
        <v>3.0288491707453309</v>
      </c>
    </row>
    <row r="66" spans="1:6">
      <c r="A66" s="58">
        <v>2010</v>
      </c>
      <c r="B66" s="154">
        <v>139</v>
      </c>
      <c r="C66" s="154">
        <v>121</v>
      </c>
      <c r="D66" s="123">
        <v>23006094</v>
      </c>
      <c r="E66" s="123">
        <f t="shared" si="3"/>
        <v>165511.46762589927</v>
      </c>
      <c r="F66" s="136">
        <v>2.3062804213231711</v>
      </c>
    </row>
    <row r="67" spans="1:6">
      <c r="A67" s="58">
        <v>2011</v>
      </c>
      <c r="B67" s="154">
        <v>113</v>
      </c>
      <c r="C67" s="154">
        <v>100</v>
      </c>
      <c r="D67" s="123">
        <v>23925525</v>
      </c>
      <c r="E67" s="123">
        <f t="shared" si="3"/>
        <v>211730.30973451328</v>
      </c>
      <c r="F67" s="136">
        <v>2.7442942482497257</v>
      </c>
    </row>
    <row r="68" spans="1:6">
      <c r="A68" s="58">
        <v>2012</v>
      </c>
      <c r="B68" s="154">
        <v>121</v>
      </c>
      <c r="C68" s="154">
        <v>106</v>
      </c>
      <c r="D68" s="123">
        <v>24144642</v>
      </c>
      <c r="E68" s="123">
        <f t="shared" si="3"/>
        <v>199542.49586776859</v>
      </c>
      <c r="F68" s="136">
        <v>2.6819289156847161</v>
      </c>
    </row>
    <row r="69" spans="1:6">
      <c r="A69" s="58">
        <v>2013</v>
      </c>
      <c r="B69" s="154">
        <v>105</v>
      </c>
      <c r="C69" s="154">
        <v>92</v>
      </c>
      <c r="D69" s="123">
        <v>18169015</v>
      </c>
      <c r="E69" s="123">
        <f>D69/B69</f>
        <v>173038.23809523811</v>
      </c>
      <c r="F69" s="136">
        <v>2.5079708795019395</v>
      </c>
    </row>
    <row r="70" spans="1:6">
      <c r="A70" s="58">
        <v>2014</v>
      </c>
      <c r="B70" s="154">
        <v>83</v>
      </c>
      <c r="C70" s="154">
        <v>72</v>
      </c>
      <c r="D70" s="123">
        <v>14867067</v>
      </c>
      <c r="E70" s="123">
        <f t="shared" ref="E70" si="4">D70/B70</f>
        <v>179121.2891566265</v>
      </c>
      <c r="F70" s="136">
        <v>2.6848312133664272</v>
      </c>
    </row>
    <row r="71" spans="1:6">
      <c r="A71" s="58">
        <v>2015</v>
      </c>
      <c r="B71" s="154">
        <v>114</v>
      </c>
      <c r="C71" s="154">
        <v>100</v>
      </c>
      <c r="D71" s="123">
        <v>20207762</v>
      </c>
      <c r="E71" s="123">
        <f>D71/B71</f>
        <v>177261.0701754386</v>
      </c>
      <c r="F71" s="136">
        <v>2.5759388955011056</v>
      </c>
    </row>
    <row r="72" spans="1:6">
      <c r="A72" s="109" t="s">
        <v>66</v>
      </c>
    </row>
    <row r="73" spans="1:6" s="24" customFormat="1" ht="12.75">
      <c r="A73" s="51"/>
      <c r="B73" s="25"/>
      <c r="C73" s="25"/>
      <c r="D73" s="25"/>
      <c r="E73" s="25"/>
      <c r="F73" s="25"/>
    </row>
    <row r="74" spans="1:6" s="19" customFormat="1">
      <c r="A74" s="51"/>
      <c r="B74" s="27"/>
      <c r="C74" s="27"/>
      <c r="D74" s="27"/>
      <c r="E74" s="27"/>
      <c r="F74" s="27"/>
    </row>
    <row r="75" spans="1:6" s="8" customFormat="1" ht="12.75">
      <c r="A75" s="40" t="s">
        <v>78</v>
      </c>
      <c r="B75" s="122"/>
      <c r="C75" s="122"/>
      <c r="D75" s="122"/>
      <c r="E75" s="122"/>
      <c r="F75" s="122"/>
    </row>
    <row r="76" spans="1:6" s="51" customFormat="1" ht="3" customHeight="1">
      <c r="A76" s="7"/>
      <c r="B76" s="156"/>
      <c r="C76" s="156"/>
      <c r="D76" s="156"/>
      <c r="E76" s="156"/>
      <c r="F76" s="156"/>
    </row>
    <row r="77" spans="1:6" s="162" customFormat="1" ht="24">
      <c r="A77" s="9"/>
      <c r="B77" s="159" t="s">
        <v>11</v>
      </c>
      <c r="C77" s="159" t="s">
        <v>93</v>
      </c>
      <c r="D77" s="160" t="s">
        <v>80</v>
      </c>
      <c r="E77" s="44" t="s">
        <v>81</v>
      </c>
      <c r="F77" s="161" t="s">
        <v>48</v>
      </c>
    </row>
    <row r="78" spans="1:6">
      <c r="A78" s="58">
        <v>2008</v>
      </c>
      <c r="B78" s="154">
        <v>3</v>
      </c>
      <c r="C78" s="154">
        <v>3</v>
      </c>
      <c r="D78" s="123">
        <v>4930000</v>
      </c>
      <c r="E78" s="123">
        <f t="shared" ref="E78:E83" si="5">D78/B78</f>
        <v>1643333.3333333333</v>
      </c>
      <c r="F78" s="135">
        <v>13.163333201611</v>
      </c>
    </row>
    <row r="79" spans="1:6">
      <c r="A79" s="58">
        <v>2009</v>
      </c>
      <c r="B79" s="154">
        <v>13</v>
      </c>
      <c r="C79" s="154">
        <v>12</v>
      </c>
      <c r="D79" s="123">
        <v>7223700</v>
      </c>
      <c r="E79" s="123">
        <f t="shared" si="5"/>
        <v>555669.23076923075</v>
      </c>
      <c r="F79" s="136">
        <v>9.8355369740664216</v>
      </c>
    </row>
    <row r="80" spans="1:6">
      <c r="A80" s="58">
        <v>2010</v>
      </c>
      <c r="B80" s="154">
        <v>26</v>
      </c>
      <c r="C80" s="154">
        <v>24</v>
      </c>
      <c r="D80" s="123">
        <v>23382883</v>
      </c>
      <c r="E80" s="123">
        <f t="shared" si="5"/>
        <v>899341.65384615387</v>
      </c>
      <c r="F80" s="136">
        <v>17.932210322819056</v>
      </c>
    </row>
    <row r="81" spans="1:6">
      <c r="A81" s="58">
        <v>2011</v>
      </c>
      <c r="B81" s="154">
        <v>20</v>
      </c>
      <c r="C81" s="154">
        <v>18</v>
      </c>
      <c r="D81" s="123">
        <v>20431000</v>
      </c>
      <c r="E81" s="123">
        <f t="shared" si="5"/>
        <v>1021550</v>
      </c>
      <c r="F81" s="136">
        <v>12.946395598253376</v>
      </c>
    </row>
    <row r="82" spans="1:6">
      <c r="A82" s="58">
        <v>2012</v>
      </c>
      <c r="B82" s="154">
        <v>18</v>
      </c>
      <c r="C82" s="154">
        <v>15</v>
      </c>
      <c r="D82" s="123">
        <v>18518000</v>
      </c>
      <c r="E82" s="123">
        <f t="shared" si="5"/>
        <v>1028777.7777777778</v>
      </c>
      <c r="F82" s="136">
        <v>16.801567643058707</v>
      </c>
    </row>
    <row r="83" spans="1:6">
      <c r="A83" s="58">
        <v>2013</v>
      </c>
      <c r="B83" s="154">
        <v>18</v>
      </c>
      <c r="C83" s="154">
        <v>18</v>
      </c>
      <c r="D83" s="123">
        <v>11564000</v>
      </c>
      <c r="E83" s="123">
        <f t="shared" si="5"/>
        <v>642444.4444444445</v>
      </c>
      <c r="F83" s="136">
        <v>9.7642237187990037</v>
      </c>
    </row>
    <row r="84" spans="1:6">
      <c r="A84" s="58">
        <v>2014</v>
      </c>
      <c r="B84" s="154">
        <v>41</v>
      </c>
      <c r="C84" s="154">
        <v>39</v>
      </c>
      <c r="D84" s="123">
        <v>27153145</v>
      </c>
      <c r="E84" s="123">
        <f t="shared" ref="E84:E85" si="6">D84/B84</f>
        <v>662271.82926829264</v>
      </c>
      <c r="F84" s="136">
        <v>11.80368924243381</v>
      </c>
    </row>
    <row r="85" spans="1:6">
      <c r="A85" s="58">
        <v>2015</v>
      </c>
      <c r="B85" s="154">
        <v>37</v>
      </c>
      <c r="C85" s="154">
        <v>37</v>
      </c>
      <c r="D85" s="123">
        <v>20925600</v>
      </c>
      <c r="E85" s="123">
        <f t="shared" si="6"/>
        <v>565556.7567567568</v>
      </c>
      <c r="F85" s="136">
        <v>11.251856160244722</v>
      </c>
    </row>
    <row r="86" spans="1:6">
      <c r="A86" s="109" t="s">
        <v>66</v>
      </c>
    </row>
    <row r="87" spans="1:6">
      <c r="A87" s="18"/>
    </row>
  </sheetData>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rowBreaks count="1" manualBreakCount="1">
    <brk id="54" max="16383" man="1"/>
  </rowBreaks>
  <legacyDrawingHF r:id="rId2"/>
</worksheet>
</file>

<file path=xl/worksheets/sheet13.xml><?xml version="1.0" encoding="utf-8"?>
<worksheet xmlns="http://schemas.openxmlformats.org/spreadsheetml/2006/main" xmlns:r="http://schemas.openxmlformats.org/officeDocument/2006/relationships">
  <sheetPr codeName="Feuil17"/>
  <dimension ref="A1:G152"/>
  <sheetViews>
    <sheetView workbookViewId="0"/>
  </sheetViews>
  <sheetFormatPr baseColWidth="10" defaultRowHeight="12"/>
  <cols>
    <col min="1" max="1" width="6.28515625" style="34" customWidth="1"/>
    <col min="2" max="2" width="8.140625" style="34" customWidth="1"/>
    <col min="3" max="3" width="7.7109375" style="34" bestFit="1" customWidth="1"/>
    <col min="4" max="4" width="10.140625" style="34" bestFit="1" customWidth="1"/>
    <col min="5" max="5" width="8.28515625" style="34" bestFit="1" customWidth="1"/>
    <col min="6" max="6" width="11.7109375" style="34" bestFit="1" customWidth="1"/>
    <col min="7" max="7" width="13.140625" style="34" customWidth="1"/>
    <col min="8" max="16384" width="11.42578125" style="34"/>
  </cols>
  <sheetData>
    <row r="1" spans="1:7" s="1" customFormat="1" ht="12.75">
      <c r="B1" s="3"/>
      <c r="C1" s="3"/>
      <c r="D1" s="3"/>
      <c r="E1" s="3"/>
      <c r="F1" s="3"/>
      <c r="G1" s="3"/>
    </row>
    <row r="2" spans="1:7" s="5" customFormat="1" ht="12.75">
      <c r="A2" s="6" t="s">
        <v>39</v>
      </c>
      <c r="B2" s="4"/>
      <c r="C2" s="4"/>
      <c r="D2" s="4"/>
      <c r="E2" s="4"/>
      <c r="F2" s="4"/>
      <c r="G2" s="4"/>
    </row>
    <row r="3" spans="1:7" s="1" customFormat="1" ht="12.75">
      <c r="B3" s="3"/>
      <c r="C3" s="3"/>
      <c r="D3" s="3"/>
      <c r="E3" s="3"/>
      <c r="F3" s="3"/>
      <c r="G3" s="3"/>
    </row>
    <row r="4" spans="1:7" s="1" customFormat="1" ht="12.75">
      <c r="B4" s="3"/>
      <c r="C4" s="3"/>
      <c r="D4" s="3"/>
      <c r="E4" s="3"/>
      <c r="F4" s="3"/>
      <c r="G4" s="3"/>
    </row>
    <row r="5" spans="1:7" s="24" customFormat="1" ht="12.75">
      <c r="A5" s="40" t="s">
        <v>79</v>
      </c>
      <c r="B5" s="43"/>
      <c r="C5" s="43"/>
      <c r="D5" s="43"/>
      <c r="E5" s="43"/>
      <c r="F5" s="43"/>
      <c r="G5" s="43"/>
    </row>
    <row r="6" spans="1:7" s="19" customFormat="1" ht="3" customHeight="1"/>
    <row r="7" spans="1:7" s="163" customFormat="1" ht="24">
      <c r="A7" s="9"/>
      <c r="B7" s="159" t="s">
        <v>11</v>
      </c>
      <c r="C7" s="159" t="s">
        <v>93</v>
      </c>
      <c r="D7" s="160" t="s">
        <v>82</v>
      </c>
      <c r="E7" s="44" t="s">
        <v>84</v>
      </c>
      <c r="F7" s="44" t="s">
        <v>83</v>
      </c>
      <c r="G7" s="161" t="s">
        <v>48</v>
      </c>
    </row>
    <row r="8" spans="1:7" s="19" customFormat="1">
      <c r="A8" s="58">
        <v>1994</v>
      </c>
      <c r="B8" s="154">
        <v>11</v>
      </c>
      <c r="C8" s="154">
        <v>10</v>
      </c>
      <c r="D8" s="155">
        <f t="shared" ref="D8:D23" si="0">F8+E8</f>
        <v>19688790.57</v>
      </c>
      <c r="E8" s="123">
        <v>12767605.189999999</v>
      </c>
      <c r="F8" s="123">
        <v>6921185.3799999999</v>
      </c>
      <c r="G8" s="135">
        <v>20.846954982173422</v>
      </c>
    </row>
    <row r="9" spans="1:7" s="19" customFormat="1">
      <c r="A9" s="58">
        <v>1995</v>
      </c>
      <c r="B9" s="154">
        <v>14</v>
      </c>
      <c r="C9" s="154">
        <v>14</v>
      </c>
      <c r="D9" s="155">
        <f t="shared" si="0"/>
        <v>24872057.16</v>
      </c>
      <c r="E9" s="123">
        <v>13529850.279999999</v>
      </c>
      <c r="F9" s="123">
        <v>11342206.880000001</v>
      </c>
      <c r="G9" s="135">
        <v>21.804303303593443</v>
      </c>
    </row>
    <row r="10" spans="1:7" s="19" customFormat="1">
      <c r="A10" s="58">
        <v>1996</v>
      </c>
      <c r="B10" s="154">
        <v>17</v>
      </c>
      <c r="C10" s="154">
        <v>17</v>
      </c>
      <c r="D10" s="155">
        <f t="shared" si="0"/>
        <v>33721722.620000005</v>
      </c>
      <c r="E10" s="123">
        <v>20839780.66</v>
      </c>
      <c r="F10" s="123">
        <v>12881941.960000001</v>
      </c>
      <c r="G10" s="135">
        <v>24.341034600741569</v>
      </c>
    </row>
    <row r="11" spans="1:7" s="19" customFormat="1">
      <c r="A11" s="58">
        <v>1997</v>
      </c>
      <c r="B11" s="154">
        <v>16</v>
      </c>
      <c r="C11" s="154">
        <v>16</v>
      </c>
      <c r="D11" s="155">
        <f t="shared" si="0"/>
        <v>30108680.899999999</v>
      </c>
      <c r="E11" s="123">
        <v>20428168.309999999</v>
      </c>
      <c r="F11" s="123">
        <v>9680512.5899999999</v>
      </c>
      <c r="G11" s="135">
        <v>20.541620947291388</v>
      </c>
    </row>
    <row r="12" spans="1:7" s="19" customFormat="1">
      <c r="A12" s="58">
        <v>1998</v>
      </c>
      <c r="B12" s="154">
        <v>20</v>
      </c>
      <c r="C12" s="154">
        <v>19</v>
      </c>
      <c r="D12" s="155">
        <f t="shared" si="0"/>
        <v>33332977.620000001</v>
      </c>
      <c r="E12" s="123">
        <v>23629597.670000002</v>
      </c>
      <c r="F12" s="123">
        <v>9703379.9499999993</v>
      </c>
      <c r="G12" s="135">
        <v>19.040458659301297</v>
      </c>
    </row>
    <row r="13" spans="1:7" s="19" customFormat="1">
      <c r="A13" s="58">
        <v>1999</v>
      </c>
      <c r="B13" s="154">
        <v>19</v>
      </c>
      <c r="C13" s="154">
        <v>19</v>
      </c>
      <c r="D13" s="155">
        <f t="shared" si="0"/>
        <v>37418611.280000001</v>
      </c>
      <c r="E13" s="123">
        <v>28355517.210000001</v>
      </c>
      <c r="F13" s="123">
        <v>9063094.0700000003</v>
      </c>
      <c r="G13" s="135">
        <v>19.350122786533614</v>
      </c>
    </row>
    <row r="14" spans="1:7" s="19" customFormat="1">
      <c r="A14" s="58">
        <v>2000</v>
      </c>
      <c r="B14" s="154">
        <v>20</v>
      </c>
      <c r="C14" s="154">
        <v>20</v>
      </c>
      <c r="D14" s="155">
        <f t="shared" si="0"/>
        <v>35758777.019999996</v>
      </c>
      <c r="E14" s="123">
        <v>28736721</v>
      </c>
      <c r="F14" s="123">
        <v>7022056.0199999996</v>
      </c>
      <c r="G14" s="135">
        <v>14.779210351756403</v>
      </c>
    </row>
    <row r="15" spans="1:7" s="19" customFormat="1">
      <c r="A15" s="58">
        <v>2001</v>
      </c>
      <c r="B15" s="154">
        <v>21</v>
      </c>
      <c r="C15" s="154">
        <v>21</v>
      </c>
      <c r="D15" s="155">
        <f t="shared" si="0"/>
        <v>45705581.280000001</v>
      </c>
      <c r="E15" s="123">
        <v>36970137.579999998</v>
      </c>
      <c r="F15" s="123">
        <v>8735443.6999999993</v>
      </c>
      <c r="G15" s="135">
        <v>19.889193515869884</v>
      </c>
    </row>
    <row r="16" spans="1:7" s="19" customFormat="1">
      <c r="A16" s="58">
        <v>2002</v>
      </c>
      <c r="B16" s="154">
        <v>20</v>
      </c>
      <c r="C16" s="154">
        <v>20</v>
      </c>
      <c r="D16" s="155">
        <f t="shared" si="0"/>
        <v>33373500</v>
      </c>
      <c r="E16" s="123">
        <v>24773500</v>
      </c>
      <c r="F16" s="123">
        <v>8600000</v>
      </c>
      <c r="G16" s="135">
        <v>13.808891251893399</v>
      </c>
    </row>
    <row r="17" spans="1:7" s="19" customFormat="1">
      <c r="A17" s="58">
        <v>2003</v>
      </c>
      <c r="B17" s="154">
        <v>20</v>
      </c>
      <c r="C17" s="154">
        <v>20</v>
      </c>
      <c r="D17" s="155">
        <f t="shared" si="0"/>
        <v>40286900</v>
      </c>
      <c r="E17" s="123">
        <v>31339600</v>
      </c>
      <c r="F17" s="123">
        <v>8947300</v>
      </c>
      <c r="G17" s="135">
        <v>11.585431849949309</v>
      </c>
    </row>
    <row r="18" spans="1:7" s="19" customFormat="1">
      <c r="A18" s="58">
        <v>2004</v>
      </c>
      <c r="B18" s="154">
        <v>28</v>
      </c>
      <c r="C18" s="154">
        <v>28</v>
      </c>
      <c r="D18" s="155">
        <f t="shared" si="0"/>
        <v>52036000</v>
      </c>
      <c r="E18" s="123">
        <v>39222000</v>
      </c>
      <c r="F18" s="123">
        <v>12814000</v>
      </c>
      <c r="G18" s="135">
        <v>15.080479729199144</v>
      </c>
    </row>
    <row r="19" spans="1:7" s="19" customFormat="1">
      <c r="A19" s="58">
        <v>2005</v>
      </c>
      <c r="B19" s="154">
        <v>20</v>
      </c>
      <c r="C19" s="154">
        <v>20</v>
      </c>
      <c r="D19" s="155">
        <f t="shared" si="0"/>
        <v>46648450</v>
      </c>
      <c r="E19" s="123">
        <v>38083450</v>
      </c>
      <c r="F19" s="123">
        <v>8565000</v>
      </c>
      <c r="G19" s="135">
        <v>13.716689181554182</v>
      </c>
    </row>
    <row r="20" spans="1:7" s="19" customFormat="1">
      <c r="A20" s="58">
        <v>2006</v>
      </c>
      <c r="B20" s="154">
        <v>22</v>
      </c>
      <c r="C20" s="154">
        <v>21</v>
      </c>
      <c r="D20" s="155">
        <f t="shared" si="0"/>
        <v>44104000</v>
      </c>
      <c r="E20" s="123">
        <v>35604000</v>
      </c>
      <c r="F20" s="123">
        <v>8500000</v>
      </c>
      <c r="G20" s="135">
        <v>11.479516882564258</v>
      </c>
    </row>
    <row r="21" spans="1:7" s="19" customFormat="1">
      <c r="A21" s="58">
        <v>2007</v>
      </c>
      <c r="B21" s="154">
        <v>20</v>
      </c>
      <c r="C21" s="154">
        <v>20</v>
      </c>
      <c r="D21" s="155">
        <f t="shared" si="0"/>
        <v>41100000</v>
      </c>
      <c r="E21" s="123">
        <v>32450000</v>
      </c>
      <c r="F21" s="123">
        <v>8650000</v>
      </c>
      <c r="G21" s="135">
        <v>18.289113016999849</v>
      </c>
    </row>
    <row r="22" spans="1:7" s="19" customFormat="1">
      <c r="A22" s="58">
        <v>2008</v>
      </c>
      <c r="B22" s="154">
        <v>20</v>
      </c>
      <c r="C22" s="154">
        <v>20</v>
      </c>
      <c r="D22" s="155">
        <f t="shared" si="0"/>
        <v>52910000</v>
      </c>
      <c r="E22" s="123">
        <v>44500000</v>
      </c>
      <c r="F22" s="123">
        <v>8410000</v>
      </c>
      <c r="G22" s="135">
        <v>13.372527163258569</v>
      </c>
    </row>
    <row r="23" spans="1:7" s="19" customFormat="1">
      <c r="A23" s="58">
        <v>2009</v>
      </c>
      <c r="B23" s="154">
        <v>13</v>
      </c>
      <c r="C23" s="154">
        <v>13</v>
      </c>
      <c r="D23" s="155">
        <f t="shared" si="0"/>
        <v>37160000</v>
      </c>
      <c r="E23" s="123">
        <v>29460000</v>
      </c>
      <c r="F23" s="123">
        <v>7700000</v>
      </c>
      <c r="G23" s="135">
        <v>19.000078919864944</v>
      </c>
    </row>
    <row r="24" spans="1:7" s="19" customFormat="1">
      <c r="A24" s="58">
        <v>2010</v>
      </c>
      <c r="B24" s="154">
        <v>20</v>
      </c>
      <c r="C24" s="154">
        <v>19</v>
      </c>
      <c r="D24" s="155">
        <v>48825000</v>
      </c>
      <c r="E24" s="123">
        <v>40050000</v>
      </c>
      <c r="F24" s="123">
        <v>8775000</v>
      </c>
      <c r="G24" s="136">
        <v>17.154028454501599</v>
      </c>
    </row>
    <row r="25" spans="1:7" s="19" customFormat="1">
      <c r="A25" s="58">
        <v>2011</v>
      </c>
      <c r="B25" s="154">
        <v>17</v>
      </c>
      <c r="C25" s="154">
        <v>17</v>
      </c>
      <c r="D25" s="155">
        <v>51820000</v>
      </c>
      <c r="E25" s="123">
        <v>42290000</v>
      </c>
      <c r="F25" s="123">
        <v>9530000</v>
      </c>
      <c r="G25" s="135">
        <v>19.654471955605899</v>
      </c>
    </row>
    <row r="26" spans="1:7" s="19" customFormat="1">
      <c r="A26" s="58">
        <v>2012</v>
      </c>
      <c r="B26" s="154">
        <v>17</v>
      </c>
      <c r="C26" s="154">
        <v>16</v>
      </c>
      <c r="D26" s="155">
        <v>34190000</v>
      </c>
      <c r="E26" s="123">
        <v>25450000</v>
      </c>
      <c r="F26" s="123">
        <v>8740000</v>
      </c>
      <c r="G26" s="136">
        <v>15.3118135281041</v>
      </c>
    </row>
    <row r="27" spans="1:7" s="19" customFormat="1">
      <c r="A27" s="58">
        <v>2013</v>
      </c>
      <c r="B27" s="154">
        <v>14</v>
      </c>
      <c r="C27" s="154">
        <v>14</v>
      </c>
      <c r="D27" s="155">
        <v>37400000</v>
      </c>
      <c r="E27" s="123">
        <v>28550000</v>
      </c>
      <c r="F27" s="123">
        <v>8850000</v>
      </c>
      <c r="G27" s="135">
        <v>14.909536229467401</v>
      </c>
    </row>
    <row r="28" spans="1:7" s="19" customFormat="1">
      <c r="A28" s="58">
        <v>2014</v>
      </c>
      <c r="B28" s="154">
        <v>13</v>
      </c>
      <c r="C28" s="154">
        <v>13</v>
      </c>
      <c r="D28" s="155">
        <v>27720000</v>
      </c>
      <c r="E28" s="123">
        <v>19750000</v>
      </c>
      <c r="F28" s="123">
        <v>7970000</v>
      </c>
      <c r="G28" s="136">
        <v>21.666827982401902</v>
      </c>
    </row>
    <row r="29" spans="1:7" s="19" customFormat="1">
      <c r="A29" s="58">
        <v>2015</v>
      </c>
      <c r="B29" s="154">
        <v>18</v>
      </c>
      <c r="C29" s="154">
        <v>18</v>
      </c>
      <c r="D29" s="155">
        <v>46900000</v>
      </c>
      <c r="E29" s="123">
        <v>35200000</v>
      </c>
      <c r="F29" s="123">
        <v>11700000</v>
      </c>
      <c r="G29" s="135">
        <v>21.645078285563802</v>
      </c>
    </row>
    <row r="30" spans="1:7">
      <c r="A30" s="109" t="s">
        <v>66</v>
      </c>
      <c r="B30" s="35"/>
      <c r="C30" s="35"/>
      <c r="D30" s="35"/>
      <c r="E30" s="35"/>
      <c r="F30" s="35"/>
    </row>
    <row r="31" spans="1:7" s="19" customFormat="1"/>
    <row r="32" spans="1:7" s="19" customFormat="1"/>
    <row r="33" spans="1:7" s="24" customFormat="1" ht="12.75">
      <c r="A33" s="40" t="s">
        <v>85</v>
      </c>
      <c r="B33" s="43"/>
      <c r="C33" s="43"/>
      <c r="D33" s="43"/>
      <c r="E33" s="43"/>
      <c r="F33" s="43"/>
      <c r="G33" s="43"/>
    </row>
    <row r="34" spans="1:7" s="19" customFormat="1" ht="3" customHeight="1"/>
    <row r="35" spans="1:7" s="163" customFormat="1" ht="24">
      <c r="A35" s="9"/>
      <c r="B35" s="159" t="s">
        <v>11</v>
      </c>
      <c r="C35" s="159" t="s">
        <v>93</v>
      </c>
      <c r="D35" s="160" t="s">
        <v>82</v>
      </c>
      <c r="E35" s="44" t="s">
        <v>84</v>
      </c>
      <c r="F35" s="44" t="s">
        <v>83</v>
      </c>
      <c r="G35" s="161" t="s">
        <v>48</v>
      </c>
    </row>
    <row r="36" spans="1:7" s="19" customFormat="1">
      <c r="A36" s="58">
        <v>1994</v>
      </c>
      <c r="B36" s="154">
        <v>16</v>
      </c>
      <c r="C36" s="154">
        <v>16</v>
      </c>
      <c r="D36" s="155">
        <f t="shared" ref="D36:D52" si="1">F36+E36</f>
        <v>16426381.6</v>
      </c>
      <c r="E36" s="123">
        <v>9307012.5</v>
      </c>
      <c r="F36" s="123">
        <v>7119369.0999999996</v>
      </c>
      <c r="G36" s="135">
        <v>16.686876038177527</v>
      </c>
    </row>
    <row r="37" spans="1:7" s="19" customFormat="1">
      <c r="A37" s="58">
        <v>1995</v>
      </c>
      <c r="B37" s="154">
        <v>19</v>
      </c>
      <c r="C37" s="154">
        <v>17</v>
      </c>
      <c r="D37" s="155">
        <f t="shared" si="1"/>
        <v>20336698.899999999</v>
      </c>
      <c r="E37" s="123">
        <v>12451273.48</v>
      </c>
      <c r="F37" s="123">
        <v>7885425.4199999999</v>
      </c>
      <c r="G37" s="135">
        <v>15.088753007174585</v>
      </c>
    </row>
    <row r="38" spans="1:7" s="19" customFormat="1">
      <c r="A38" s="58">
        <v>1996</v>
      </c>
      <c r="B38" s="154">
        <v>23</v>
      </c>
      <c r="C38" s="154">
        <v>17</v>
      </c>
      <c r="D38" s="155">
        <f t="shared" si="1"/>
        <v>18431086.18</v>
      </c>
      <c r="E38" s="123">
        <v>10225517.83</v>
      </c>
      <c r="F38" s="123">
        <v>8205568.3499999996</v>
      </c>
      <c r="G38" s="135">
        <v>15.890688295454744</v>
      </c>
    </row>
    <row r="39" spans="1:7" s="19" customFormat="1" ht="12.6" customHeight="1">
      <c r="A39" s="58">
        <v>1997</v>
      </c>
      <c r="B39" s="154">
        <v>18</v>
      </c>
      <c r="C39" s="154">
        <v>18</v>
      </c>
      <c r="D39" s="155">
        <f t="shared" si="1"/>
        <v>17760310.509999998</v>
      </c>
      <c r="E39" s="123">
        <v>9444216.6199999992</v>
      </c>
      <c r="F39" s="123">
        <v>8316093.8899999997</v>
      </c>
      <c r="G39" s="135">
        <v>13.84083498922891</v>
      </c>
    </row>
    <row r="40" spans="1:7" s="19" customFormat="1" ht="12.6" customHeight="1">
      <c r="A40" s="58">
        <v>1998</v>
      </c>
      <c r="B40" s="154">
        <v>27</v>
      </c>
      <c r="C40" s="154">
        <v>25</v>
      </c>
      <c r="D40" s="155">
        <f t="shared" si="1"/>
        <v>29072027.59</v>
      </c>
      <c r="E40" s="123">
        <v>16555963.27</v>
      </c>
      <c r="F40" s="123">
        <v>12516064.32</v>
      </c>
      <c r="G40" s="135">
        <v>17.334566217250703</v>
      </c>
    </row>
    <row r="41" spans="1:7" s="19" customFormat="1" ht="12.6" customHeight="1">
      <c r="A41" s="58">
        <v>1999</v>
      </c>
      <c r="B41" s="154">
        <v>25</v>
      </c>
      <c r="C41" s="154">
        <v>24</v>
      </c>
      <c r="D41" s="155">
        <f t="shared" si="1"/>
        <v>19513474.210000001</v>
      </c>
      <c r="E41" s="123">
        <v>10938216.99</v>
      </c>
      <c r="F41" s="123">
        <v>8575257.2200000007</v>
      </c>
      <c r="G41" s="135">
        <v>14.223624752822628</v>
      </c>
    </row>
    <row r="42" spans="1:7" s="19" customFormat="1">
      <c r="A42" s="58">
        <v>2000</v>
      </c>
      <c r="B42" s="154">
        <v>33</v>
      </c>
      <c r="C42" s="154">
        <v>31</v>
      </c>
      <c r="D42" s="155">
        <f t="shared" si="1"/>
        <v>23919250.25</v>
      </c>
      <c r="E42" s="123">
        <v>14505523.960000001</v>
      </c>
      <c r="F42" s="123">
        <v>9413726.2899999991</v>
      </c>
      <c r="G42" s="135">
        <v>11.80974430227344</v>
      </c>
    </row>
    <row r="43" spans="1:7" s="19" customFormat="1">
      <c r="A43" s="58">
        <v>2001</v>
      </c>
      <c r="B43" s="154">
        <v>28</v>
      </c>
      <c r="C43" s="154">
        <v>23</v>
      </c>
      <c r="D43" s="155">
        <f t="shared" si="1"/>
        <v>22974066.899999999</v>
      </c>
      <c r="E43" s="123">
        <v>15084830.26</v>
      </c>
      <c r="F43" s="123">
        <v>7889236.6399999997</v>
      </c>
      <c r="G43" s="135">
        <v>9.5987001684145312</v>
      </c>
    </row>
    <row r="44" spans="1:7" s="19" customFormat="1">
      <c r="A44" s="58">
        <v>2002</v>
      </c>
      <c r="B44" s="154">
        <v>32</v>
      </c>
      <c r="C44" s="154">
        <v>28</v>
      </c>
      <c r="D44" s="155">
        <f t="shared" si="1"/>
        <v>26913174.609999999</v>
      </c>
      <c r="E44" s="123">
        <v>18291628.620000001</v>
      </c>
      <c r="F44" s="123">
        <v>8621545.9900000002</v>
      </c>
      <c r="G44" s="135">
        <v>14.028617544112231</v>
      </c>
    </row>
    <row r="45" spans="1:7" s="19" customFormat="1">
      <c r="A45" s="58">
        <v>2003</v>
      </c>
      <c r="B45" s="154">
        <v>34</v>
      </c>
      <c r="C45" s="154">
        <v>30</v>
      </c>
      <c r="D45" s="155">
        <f t="shared" si="1"/>
        <v>30756706</v>
      </c>
      <c r="E45" s="123">
        <v>19910026</v>
      </c>
      <c r="F45" s="123">
        <v>10846680</v>
      </c>
      <c r="G45" s="135">
        <v>8.1957025313605989</v>
      </c>
    </row>
    <row r="46" spans="1:7" s="19" customFormat="1">
      <c r="A46" s="58">
        <v>2004</v>
      </c>
      <c r="B46" s="154">
        <v>33</v>
      </c>
      <c r="C46" s="154">
        <v>30</v>
      </c>
      <c r="D46" s="155">
        <f t="shared" si="1"/>
        <v>29202490</v>
      </c>
      <c r="E46" s="123">
        <v>17526245</v>
      </c>
      <c r="F46" s="123">
        <v>11676245</v>
      </c>
      <c r="G46" s="135">
        <v>15.115204658854204</v>
      </c>
    </row>
    <row r="47" spans="1:7" s="19" customFormat="1">
      <c r="A47" s="58">
        <v>2005</v>
      </c>
      <c r="B47" s="154">
        <v>32</v>
      </c>
      <c r="C47" s="154">
        <v>30</v>
      </c>
      <c r="D47" s="155">
        <f t="shared" si="1"/>
        <v>29710000</v>
      </c>
      <c r="E47" s="123">
        <v>17820000</v>
      </c>
      <c r="F47" s="123">
        <v>11890000</v>
      </c>
      <c r="G47" s="135">
        <v>12.965608598816061</v>
      </c>
    </row>
    <row r="48" spans="1:7" s="19" customFormat="1">
      <c r="A48" s="58">
        <v>2006</v>
      </c>
      <c r="B48" s="154">
        <v>28</v>
      </c>
      <c r="C48" s="154">
        <v>24</v>
      </c>
      <c r="D48" s="155">
        <f t="shared" si="1"/>
        <v>28980000</v>
      </c>
      <c r="E48" s="123">
        <v>18480000</v>
      </c>
      <c r="F48" s="123">
        <v>10500000</v>
      </c>
      <c r="G48" s="135">
        <v>13.163660621969427</v>
      </c>
    </row>
    <row r="49" spans="1:7" s="19" customFormat="1">
      <c r="A49" s="58">
        <v>2007</v>
      </c>
      <c r="B49" s="154">
        <v>27</v>
      </c>
      <c r="C49" s="154">
        <v>27</v>
      </c>
      <c r="D49" s="155">
        <f t="shared" si="1"/>
        <v>31100000</v>
      </c>
      <c r="E49" s="123">
        <v>19015000</v>
      </c>
      <c r="F49" s="123">
        <v>12085000</v>
      </c>
      <c r="G49" s="135">
        <v>13.164850340626746</v>
      </c>
    </row>
    <row r="50" spans="1:7" s="19" customFormat="1">
      <c r="A50" s="58">
        <v>2008</v>
      </c>
      <c r="B50" s="154">
        <v>33</v>
      </c>
      <c r="C50" s="154">
        <v>31</v>
      </c>
      <c r="D50" s="155">
        <f t="shared" si="1"/>
        <v>39300000</v>
      </c>
      <c r="E50" s="123">
        <v>24970000</v>
      </c>
      <c r="F50" s="123">
        <v>14330000</v>
      </c>
      <c r="G50" s="135">
        <v>11.796749887944385</v>
      </c>
    </row>
    <row r="51" spans="1:7" s="19" customFormat="1">
      <c r="A51" s="58">
        <v>2009</v>
      </c>
      <c r="B51" s="154">
        <v>28</v>
      </c>
      <c r="C51" s="154">
        <v>28</v>
      </c>
      <c r="D51" s="155">
        <f t="shared" si="1"/>
        <v>30580000</v>
      </c>
      <c r="E51" s="123">
        <v>18570000</v>
      </c>
      <c r="F51" s="123">
        <v>12010000</v>
      </c>
      <c r="G51" s="135">
        <v>11.526882826126302</v>
      </c>
    </row>
    <row r="52" spans="1:7" s="19" customFormat="1">
      <c r="A52" s="58">
        <v>2010</v>
      </c>
      <c r="B52" s="154">
        <v>35</v>
      </c>
      <c r="C52" s="154">
        <v>30</v>
      </c>
      <c r="D52" s="155">
        <f t="shared" si="1"/>
        <v>35341837</v>
      </c>
      <c r="E52" s="123">
        <v>20881837</v>
      </c>
      <c r="F52" s="123">
        <v>14460000</v>
      </c>
      <c r="G52" s="136">
        <v>10.50215519083895</v>
      </c>
    </row>
    <row r="53" spans="1:7" s="19" customFormat="1">
      <c r="A53" s="58">
        <v>2011</v>
      </c>
      <c r="B53" s="154">
        <v>40</v>
      </c>
      <c r="C53" s="154">
        <v>37</v>
      </c>
      <c r="D53" s="155">
        <v>42950000</v>
      </c>
      <c r="E53" s="123">
        <v>23380000</v>
      </c>
      <c r="F53" s="123">
        <v>19570000</v>
      </c>
      <c r="G53" s="135">
        <v>10.867383187440632</v>
      </c>
    </row>
    <row r="54" spans="1:7" s="19" customFormat="1">
      <c r="A54" s="58">
        <v>2012</v>
      </c>
      <c r="B54" s="154">
        <v>35</v>
      </c>
      <c r="C54" s="154">
        <v>32</v>
      </c>
      <c r="D54" s="155">
        <v>39175000</v>
      </c>
      <c r="E54" s="123">
        <v>20917500</v>
      </c>
      <c r="F54" s="123">
        <v>18257500</v>
      </c>
      <c r="G54" s="136">
        <v>11.236440019071459</v>
      </c>
    </row>
    <row r="55" spans="1:7" s="19" customFormat="1">
      <c r="A55" s="58">
        <v>2013</v>
      </c>
      <c r="B55" s="154">
        <v>24</v>
      </c>
      <c r="C55" s="154">
        <v>22</v>
      </c>
      <c r="D55" s="155">
        <v>22960000</v>
      </c>
      <c r="E55" s="123">
        <v>11995000</v>
      </c>
      <c r="F55" s="123">
        <v>10965000</v>
      </c>
      <c r="G55" s="135">
        <v>12.571010536833782</v>
      </c>
    </row>
    <row r="56" spans="1:7" s="19" customFormat="1">
      <c r="A56" s="58">
        <v>2014</v>
      </c>
      <c r="B56" s="154">
        <v>27</v>
      </c>
      <c r="C56" s="154">
        <v>25</v>
      </c>
      <c r="D56" s="155">
        <v>26850000</v>
      </c>
      <c r="E56" s="123">
        <v>13875000</v>
      </c>
      <c r="F56" s="123">
        <v>12975000</v>
      </c>
      <c r="G56" s="136">
        <v>15.362122033939693</v>
      </c>
    </row>
    <row r="57" spans="1:7" s="19" customFormat="1">
      <c r="A57" s="58">
        <v>2015</v>
      </c>
      <c r="B57" s="154">
        <v>48</v>
      </c>
      <c r="C57" s="154">
        <v>45</v>
      </c>
      <c r="D57" s="155">
        <v>46550000</v>
      </c>
      <c r="E57" s="123">
        <v>23275000</v>
      </c>
      <c r="F57" s="123">
        <v>23275000</v>
      </c>
      <c r="G57" s="135">
        <v>14.821598468862332</v>
      </c>
    </row>
    <row r="58" spans="1:7">
      <c r="A58" s="109" t="s">
        <v>66</v>
      </c>
      <c r="B58" s="35"/>
      <c r="C58" s="35"/>
      <c r="D58" s="35"/>
      <c r="E58" s="35"/>
      <c r="F58" s="35"/>
    </row>
    <row r="59" spans="1:7" s="19" customFormat="1"/>
    <row r="60" spans="1:7" s="19" customFormat="1"/>
    <row r="61" spans="1:7" s="24" customFormat="1" ht="12.75">
      <c r="A61" s="40" t="s">
        <v>86</v>
      </c>
      <c r="B61" s="43"/>
      <c r="C61" s="43"/>
      <c r="D61" s="43"/>
      <c r="E61" s="43"/>
      <c r="F61" s="43"/>
      <c r="G61" s="43"/>
    </row>
    <row r="62" spans="1:7" s="19" customFormat="1" ht="3" customHeight="1"/>
    <row r="63" spans="1:7" s="163" customFormat="1" ht="24">
      <c r="A63" s="9"/>
      <c r="B63" s="159" t="s">
        <v>11</v>
      </c>
      <c r="C63" s="159" t="s">
        <v>93</v>
      </c>
      <c r="D63" s="160" t="s">
        <v>82</v>
      </c>
      <c r="E63" s="44" t="s">
        <v>84</v>
      </c>
      <c r="F63" s="44" t="s">
        <v>83</v>
      </c>
      <c r="G63" s="161" t="s">
        <v>48</v>
      </c>
    </row>
    <row r="64" spans="1:7" s="19" customFormat="1">
      <c r="A64" s="58">
        <v>1994</v>
      </c>
      <c r="B64" s="154">
        <v>9</v>
      </c>
      <c r="C64" s="154">
        <v>9</v>
      </c>
      <c r="D64" s="155">
        <f t="shared" ref="D64:D80" si="2">F64+E64</f>
        <v>8506655.1600000001</v>
      </c>
      <c r="E64" s="123">
        <v>4588715.42</v>
      </c>
      <c r="F64" s="123">
        <v>3917939.74</v>
      </c>
      <c r="G64" s="135">
        <v>15.241712329300938</v>
      </c>
    </row>
    <row r="65" spans="1:7" s="19" customFormat="1">
      <c r="A65" s="58">
        <v>1995</v>
      </c>
      <c r="B65" s="154">
        <v>9</v>
      </c>
      <c r="C65" s="154">
        <v>9</v>
      </c>
      <c r="D65" s="155">
        <f t="shared" si="2"/>
        <v>9345124.7599999998</v>
      </c>
      <c r="E65" s="123">
        <v>5533899.3300000001</v>
      </c>
      <c r="F65" s="123">
        <v>3811225.43</v>
      </c>
      <c r="G65" s="135">
        <v>16.435081318701297</v>
      </c>
    </row>
    <row r="66" spans="1:7" s="19" customFormat="1">
      <c r="A66" s="58">
        <v>1996</v>
      </c>
      <c r="B66" s="154">
        <v>15</v>
      </c>
      <c r="C66" s="154">
        <v>14</v>
      </c>
      <c r="D66" s="155">
        <f t="shared" si="2"/>
        <v>15092452.710000001</v>
      </c>
      <c r="E66" s="123">
        <v>8270359.1900000004</v>
      </c>
      <c r="F66" s="123">
        <v>6822093.5199999996</v>
      </c>
      <c r="G66" s="135">
        <v>18.515011614232982</v>
      </c>
    </row>
    <row r="67" spans="1:7" s="19" customFormat="1">
      <c r="A67" s="58">
        <v>1997</v>
      </c>
      <c r="B67" s="154">
        <v>14</v>
      </c>
      <c r="C67" s="154">
        <v>13</v>
      </c>
      <c r="D67" s="155">
        <f t="shared" si="2"/>
        <v>15702248.780000001</v>
      </c>
      <c r="E67" s="123">
        <v>8803930.75</v>
      </c>
      <c r="F67" s="123">
        <v>6898318.0300000003</v>
      </c>
      <c r="G67" s="135">
        <v>15.738708472402374</v>
      </c>
    </row>
    <row r="68" spans="1:7" s="19" customFormat="1">
      <c r="A68" s="58">
        <v>1998</v>
      </c>
      <c r="B68" s="154">
        <v>17</v>
      </c>
      <c r="C68" s="154">
        <v>14</v>
      </c>
      <c r="D68" s="155">
        <f t="shared" si="2"/>
        <v>17836535.02</v>
      </c>
      <c r="E68" s="123">
        <v>9909186.1199999992</v>
      </c>
      <c r="F68" s="123">
        <v>7927348.9000000004</v>
      </c>
      <c r="G68" s="135">
        <v>16.135214245079499</v>
      </c>
    </row>
    <row r="69" spans="1:7" s="19" customFormat="1">
      <c r="A69" s="58">
        <v>1999</v>
      </c>
      <c r="B69" s="154">
        <v>17</v>
      </c>
      <c r="C69" s="154">
        <v>16</v>
      </c>
      <c r="D69" s="155">
        <f t="shared" si="2"/>
        <v>12813339.899999999</v>
      </c>
      <c r="E69" s="123">
        <v>7359476.3099999996</v>
      </c>
      <c r="F69" s="123">
        <v>5453863.5899999999</v>
      </c>
      <c r="G69" s="135">
        <v>14.390308483320799</v>
      </c>
    </row>
    <row r="70" spans="1:7" s="19" customFormat="1">
      <c r="A70" s="58">
        <v>2000</v>
      </c>
      <c r="B70" s="154">
        <v>16</v>
      </c>
      <c r="C70" s="154">
        <v>15</v>
      </c>
      <c r="D70" s="155">
        <f t="shared" si="2"/>
        <v>13110615.809999999</v>
      </c>
      <c r="E70" s="123">
        <v>7470001.7199999997</v>
      </c>
      <c r="F70" s="123">
        <v>5640614.0899999999</v>
      </c>
      <c r="G70" s="135">
        <v>14.183397367848844</v>
      </c>
    </row>
    <row r="71" spans="1:7" s="19" customFormat="1">
      <c r="A71" s="58">
        <v>2001</v>
      </c>
      <c r="B71" s="154">
        <v>15</v>
      </c>
      <c r="C71" s="154">
        <v>14</v>
      </c>
      <c r="D71" s="155">
        <f t="shared" si="2"/>
        <v>12805717.449999999</v>
      </c>
      <c r="E71" s="123">
        <v>7698675.3700000001</v>
      </c>
      <c r="F71" s="123">
        <v>5107042.08</v>
      </c>
      <c r="G71" s="135">
        <v>13.91287919847734</v>
      </c>
    </row>
    <row r="72" spans="1:7" s="19" customFormat="1">
      <c r="A72" s="58">
        <v>2002</v>
      </c>
      <c r="B72" s="154">
        <v>27</v>
      </c>
      <c r="C72" s="154">
        <v>26</v>
      </c>
      <c r="D72" s="155">
        <f t="shared" si="2"/>
        <v>23990531.059999999</v>
      </c>
      <c r="E72" s="123">
        <v>14038612.029999999</v>
      </c>
      <c r="F72" s="123">
        <v>9951919.0299999993</v>
      </c>
      <c r="G72" s="135">
        <v>12.756919367304006</v>
      </c>
    </row>
    <row r="73" spans="1:7" s="19" customFormat="1">
      <c r="A73" s="58">
        <v>2003</v>
      </c>
      <c r="B73" s="154">
        <v>27</v>
      </c>
      <c r="C73" s="154">
        <v>24</v>
      </c>
      <c r="D73" s="155">
        <f t="shared" si="2"/>
        <v>20186000</v>
      </c>
      <c r="E73" s="123">
        <v>11351000</v>
      </c>
      <c r="F73" s="123">
        <v>8835000</v>
      </c>
      <c r="G73" s="135">
        <v>6.4253658802784042</v>
      </c>
    </row>
    <row r="74" spans="1:7" s="19" customFormat="1">
      <c r="A74" s="58">
        <v>2004</v>
      </c>
      <c r="B74" s="154">
        <v>20</v>
      </c>
      <c r="C74" s="154">
        <v>19</v>
      </c>
      <c r="D74" s="155">
        <f t="shared" si="2"/>
        <v>16134000</v>
      </c>
      <c r="E74" s="123">
        <v>9196000</v>
      </c>
      <c r="F74" s="123">
        <v>6938000</v>
      </c>
      <c r="G74" s="135">
        <v>11.334389116153904</v>
      </c>
    </row>
    <row r="75" spans="1:7" s="19" customFormat="1">
      <c r="A75" s="58">
        <v>2005</v>
      </c>
      <c r="B75" s="154">
        <v>27</v>
      </c>
      <c r="C75" s="154">
        <v>25</v>
      </c>
      <c r="D75" s="155">
        <f t="shared" si="2"/>
        <v>24212000</v>
      </c>
      <c r="E75" s="123">
        <v>13506000</v>
      </c>
      <c r="F75" s="123">
        <v>10706000</v>
      </c>
      <c r="G75" s="135">
        <v>12.33675059252656</v>
      </c>
    </row>
    <row r="76" spans="1:7" s="19" customFormat="1">
      <c r="A76" s="58">
        <v>2006</v>
      </c>
      <c r="B76" s="154">
        <v>15</v>
      </c>
      <c r="C76" s="154">
        <v>15</v>
      </c>
      <c r="D76" s="155">
        <f t="shared" si="2"/>
        <v>14600000</v>
      </c>
      <c r="E76" s="123">
        <v>8025000</v>
      </c>
      <c r="F76" s="123">
        <v>6575000</v>
      </c>
      <c r="G76" s="135">
        <v>10.52638872285193</v>
      </c>
    </row>
    <row r="77" spans="1:7" s="19" customFormat="1">
      <c r="A77" s="58">
        <v>2007</v>
      </c>
      <c r="B77" s="154">
        <v>25</v>
      </c>
      <c r="C77" s="154">
        <v>24</v>
      </c>
      <c r="D77" s="155">
        <f t="shared" si="2"/>
        <v>23490000</v>
      </c>
      <c r="E77" s="123">
        <v>13095000</v>
      </c>
      <c r="F77" s="123">
        <v>10395000</v>
      </c>
      <c r="G77" s="135">
        <v>11.020876453568098</v>
      </c>
    </row>
    <row r="78" spans="1:7" s="19" customFormat="1">
      <c r="A78" s="58">
        <v>2008</v>
      </c>
      <c r="B78" s="154">
        <v>28</v>
      </c>
      <c r="C78" s="154">
        <v>26</v>
      </c>
      <c r="D78" s="155">
        <f t="shared" si="2"/>
        <v>26600000</v>
      </c>
      <c r="E78" s="123">
        <v>14840000</v>
      </c>
      <c r="F78" s="123">
        <v>11760000</v>
      </c>
      <c r="G78" s="135">
        <v>9.1836210408745096</v>
      </c>
    </row>
    <row r="79" spans="1:7" s="19" customFormat="1">
      <c r="A79" s="58">
        <v>2009</v>
      </c>
      <c r="B79" s="154">
        <v>19</v>
      </c>
      <c r="C79" s="154">
        <v>19</v>
      </c>
      <c r="D79" s="155">
        <f t="shared" si="2"/>
        <v>18350000</v>
      </c>
      <c r="E79" s="123">
        <v>10325000</v>
      </c>
      <c r="F79" s="123">
        <v>8025000</v>
      </c>
      <c r="G79" s="135">
        <v>11.254250043333462</v>
      </c>
    </row>
    <row r="80" spans="1:7" s="19" customFormat="1">
      <c r="A80" s="58">
        <v>2010</v>
      </c>
      <c r="B80" s="154">
        <v>31</v>
      </c>
      <c r="C80" s="154">
        <v>29</v>
      </c>
      <c r="D80" s="155">
        <f t="shared" si="2"/>
        <v>26270000</v>
      </c>
      <c r="E80" s="123">
        <v>14020000</v>
      </c>
      <c r="F80" s="123">
        <v>12250000</v>
      </c>
      <c r="G80" s="136">
        <v>11.234571462938012</v>
      </c>
    </row>
    <row r="81" spans="1:7" s="19" customFormat="1">
      <c r="A81" s="58">
        <v>2011</v>
      </c>
      <c r="B81" s="154">
        <v>31</v>
      </c>
      <c r="C81" s="154">
        <v>29</v>
      </c>
      <c r="D81" s="155">
        <v>27550000</v>
      </c>
      <c r="E81" s="123">
        <v>15400000</v>
      </c>
      <c r="F81" s="123">
        <v>12150000</v>
      </c>
      <c r="G81" s="135">
        <v>11.182837320038516</v>
      </c>
    </row>
    <row r="82" spans="1:7" s="19" customFormat="1">
      <c r="A82" s="58">
        <v>2012</v>
      </c>
      <c r="B82" s="154">
        <v>26</v>
      </c>
      <c r="C82" s="154">
        <v>25</v>
      </c>
      <c r="D82" s="155">
        <v>22210000</v>
      </c>
      <c r="E82" s="123">
        <v>12005000</v>
      </c>
      <c r="F82" s="123">
        <v>10205000</v>
      </c>
      <c r="G82" s="136">
        <v>12.696058497492531</v>
      </c>
    </row>
    <row r="83" spans="1:7" s="19" customFormat="1">
      <c r="A83" s="58">
        <v>2013</v>
      </c>
      <c r="B83" s="154">
        <v>24</v>
      </c>
      <c r="C83" s="154">
        <v>22</v>
      </c>
      <c r="D83" s="155">
        <v>19042000</v>
      </c>
      <c r="E83" s="123">
        <v>10742000</v>
      </c>
      <c r="F83" s="123">
        <v>8300000</v>
      </c>
      <c r="G83" s="135">
        <v>13.596310628758394</v>
      </c>
    </row>
    <row r="84" spans="1:7" s="19" customFormat="1">
      <c r="A84" s="58">
        <v>2014</v>
      </c>
      <c r="B84" s="154">
        <v>33</v>
      </c>
      <c r="C84" s="154">
        <v>30</v>
      </c>
      <c r="D84" s="155">
        <v>23665000</v>
      </c>
      <c r="E84" s="123">
        <v>12550000</v>
      </c>
      <c r="F84" s="123">
        <v>11115000</v>
      </c>
      <c r="G84" s="136">
        <v>16.933414394288082</v>
      </c>
    </row>
    <row r="85" spans="1:7" s="19" customFormat="1">
      <c r="A85" s="58">
        <v>2015</v>
      </c>
      <c r="B85" s="154">
        <v>26</v>
      </c>
      <c r="C85" s="154">
        <v>25</v>
      </c>
      <c r="D85" s="155">
        <v>22955000</v>
      </c>
      <c r="E85" s="123">
        <v>12525000</v>
      </c>
      <c r="F85" s="123">
        <v>10430000</v>
      </c>
      <c r="G85" s="135">
        <v>16.114940955396897</v>
      </c>
    </row>
    <row r="86" spans="1:7">
      <c r="A86" s="109" t="s">
        <v>66</v>
      </c>
      <c r="B86" s="35"/>
      <c r="C86" s="35"/>
      <c r="D86" s="35"/>
      <c r="E86" s="35"/>
      <c r="F86" s="35"/>
    </row>
    <row r="87" spans="1:7" s="19" customFormat="1"/>
    <row r="88" spans="1:7" s="19" customFormat="1"/>
    <row r="89" spans="1:7" s="24" customFormat="1" ht="12.75">
      <c r="A89" s="40" t="s">
        <v>87</v>
      </c>
      <c r="B89" s="43"/>
      <c r="C89" s="43"/>
      <c r="D89" s="43"/>
      <c r="E89" s="43"/>
      <c r="F89" s="43"/>
      <c r="G89" s="43"/>
    </row>
    <row r="90" spans="1:7" s="19" customFormat="1" ht="3" customHeight="1"/>
    <row r="91" spans="1:7" s="163" customFormat="1" ht="24">
      <c r="A91" s="9"/>
      <c r="B91" s="159" t="s">
        <v>11</v>
      </c>
      <c r="C91" s="159" t="s">
        <v>93</v>
      </c>
      <c r="D91" s="160" t="s">
        <v>82</v>
      </c>
      <c r="E91" s="44" t="s">
        <v>84</v>
      </c>
      <c r="F91" s="44" t="s">
        <v>83</v>
      </c>
      <c r="G91" s="161" t="s">
        <v>48</v>
      </c>
    </row>
    <row r="92" spans="1:7" s="19" customFormat="1">
      <c r="A92" s="58">
        <v>1994</v>
      </c>
      <c r="B92" s="154">
        <v>7</v>
      </c>
      <c r="C92" s="154">
        <v>7</v>
      </c>
      <c r="D92" s="155">
        <f t="shared" ref="D92:D108" si="3">F92+E92</f>
        <v>3879827.49</v>
      </c>
      <c r="E92" s="123">
        <v>2058061.73</v>
      </c>
      <c r="F92" s="123">
        <v>1821765.76</v>
      </c>
      <c r="G92" s="135">
        <v>14.436651489081214</v>
      </c>
    </row>
    <row r="93" spans="1:7" s="19" customFormat="1">
      <c r="A93" s="58">
        <v>1995</v>
      </c>
      <c r="B93" s="154">
        <v>11</v>
      </c>
      <c r="C93" s="154">
        <v>11</v>
      </c>
      <c r="D93" s="155">
        <f t="shared" si="3"/>
        <v>7214649.7400000002</v>
      </c>
      <c r="E93" s="123">
        <v>4055143.86</v>
      </c>
      <c r="F93" s="123">
        <v>3159505.88</v>
      </c>
      <c r="G93" s="135">
        <v>14.483476176908763</v>
      </c>
    </row>
    <row r="94" spans="1:7" s="19" customFormat="1">
      <c r="A94" s="58">
        <v>1996</v>
      </c>
      <c r="B94" s="154">
        <v>4</v>
      </c>
      <c r="C94" s="154">
        <v>4</v>
      </c>
      <c r="D94" s="155">
        <f t="shared" si="3"/>
        <v>2286735.25</v>
      </c>
      <c r="E94" s="123">
        <v>1189102.33</v>
      </c>
      <c r="F94" s="123">
        <v>1097632.92</v>
      </c>
      <c r="G94" s="135">
        <v>12.812598259968965</v>
      </c>
    </row>
    <row r="95" spans="1:7" s="19" customFormat="1">
      <c r="A95" s="58">
        <v>1997</v>
      </c>
      <c r="B95" s="154">
        <v>11</v>
      </c>
      <c r="C95" s="154">
        <v>10</v>
      </c>
      <c r="D95" s="155">
        <f t="shared" si="3"/>
        <v>11235492.57</v>
      </c>
      <c r="E95" s="123">
        <v>6181807.6500000004</v>
      </c>
      <c r="F95" s="123">
        <v>5053684.92</v>
      </c>
      <c r="G95" s="135">
        <v>21.730813984084723</v>
      </c>
    </row>
    <row r="96" spans="1:7" s="19" customFormat="1">
      <c r="A96" s="58">
        <v>1998</v>
      </c>
      <c r="B96" s="154">
        <v>17</v>
      </c>
      <c r="C96" s="154">
        <v>17</v>
      </c>
      <c r="D96" s="155">
        <f t="shared" si="3"/>
        <v>10679053.65</v>
      </c>
      <c r="E96" s="123">
        <v>5960756.5700000003</v>
      </c>
      <c r="F96" s="123">
        <v>4718297.08</v>
      </c>
      <c r="G96" s="135">
        <v>15.163698984972127</v>
      </c>
    </row>
    <row r="97" spans="1:7" s="19" customFormat="1">
      <c r="A97" s="58">
        <v>1999</v>
      </c>
      <c r="B97" s="154">
        <v>13</v>
      </c>
      <c r="C97" s="154">
        <v>12</v>
      </c>
      <c r="D97" s="155">
        <f t="shared" si="3"/>
        <v>7291636.5</v>
      </c>
      <c r="E97" s="123">
        <v>4654268.5</v>
      </c>
      <c r="F97" s="123">
        <v>2637368</v>
      </c>
      <c r="G97" s="135">
        <v>15.643371058563257</v>
      </c>
    </row>
    <row r="98" spans="1:7" s="19" customFormat="1">
      <c r="A98" s="58">
        <v>2000</v>
      </c>
      <c r="B98" s="154">
        <v>9</v>
      </c>
      <c r="C98" s="154">
        <v>9</v>
      </c>
      <c r="D98" s="155">
        <f t="shared" si="3"/>
        <v>5618660.8499999996</v>
      </c>
      <c r="E98" s="123">
        <v>3841715.11</v>
      </c>
      <c r="F98" s="123">
        <v>1776945.74</v>
      </c>
      <c r="G98" s="135">
        <v>13.573959697051732</v>
      </c>
    </row>
    <row r="99" spans="1:7" s="19" customFormat="1">
      <c r="A99" s="58">
        <v>2001</v>
      </c>
      <c r="B99" s="154">
        <v>12</v>
      </c>
      <c r="C99" s="154">
        <v>11</v>
      </c>
      <c r="D99" s="155">
        <f t="shared" si="3"/>
        <v>13339289</v>
      </c>
      <c r="E99" s="123">
        <v>10473247.48</v>
      </c>
      <c r="F99" s="123">
        <v>2866041.52</v>
      </c>
      <c r="G99" s="135">
        <v>17.815403225063374</v>
      </c>
    </row>
    <row r="100" spans="1:7" s="19" customFormat="1">
      <c r="A100" s="58">
        <v>2002</v>
      </c>
      <c r="B100" s="154">
        <v>13</v>
      </c>
      <c r="C100" s="154">
        <v>13</v>
      </c>
      <c r="D100" s="155">
        <f t="shared" si="3"/>
        <v>17133679.620000001</v>
      </c>
      <c r="E100" s="123">
        <v>13385434.560000001</v>
      </c>
      <c r="F100" s="123">
        <v>3748245.06</v>
      </c>
      <c r="G100" s="135">
        <v>24.261976041650723</v>
      </c>
    </row>
    <row r="101" spans="1:7" s="19" customFormat="1">
      <c r="A101" s="58">
        <v>2003</v>
      </c>
      <c r="B101" s="154">
        <v>8</v>
      </c>
      <c r="C101" s="154">
        <v>7</v>
      </c>
      <c r="D101" s="155">
        <f t="shared" si="3"/>
        <v>12907142.139999999</v>
      </c>
      <c r="E101" s="123">
        <v>10533393.119999999</v>
      </c>
      <c r="F101" s="123">
        <v>2373749.02</v>
      </c>
      <c r="G101" s="135">
        <v>19.473564659292713</v>
      </c>
    </row>
    <row r="102" spans="1:7" s="19" customFormat="1">
      <c r="A102" s="58">
        <v>2004</v>
      </c>
      <c r="B102" s="154">
        <v>9</v>
      </c>
      <c r="C102" s="154">
        <v>9</v>
      </c>
      <c r="D102" s="155">
        <f t="shared" si="3"/>
        <v>19594225</v>
      </c>
      <c r="E102" s="123">
        <v>16351225</v>
      </c>
      <c r="F102" s="123">
        <v>3243000</v>
      </c>
      <c r="G102" s="135">
        <v>18.170653509313453</v>
      </c>
    </row>
    <row r="103" spans="1:7" s="19" customFormat="1">
      <c r="A103" s="58">
        <v>2005</v>
      </c>
      <c r="B103" s="154">
        <v>9</v>
      </c>
      <c r="C103" s="154">
        <v>8</v>
      </c>
      <c r="D103" s="155">
        <f t="shared" si="3"/>
        <v>12625000</v>
      </c>
      <c r="E103" s="123">
        <v>9825000</v>
      </c>
      <c r="F103" s="123">
        <v>2800000</v>
      </c>
      <c r="G103" s="135">
        <v>14.163610739102083</v>
      </c>
    </row>
    <row r="104" spans="1:7" s="19" customFormat="1">
      <c r="A104" s="58">
        <v>2006</v>
      </c>
      <c r="B104" s="154">
        <v>7</v>
      </c>
      <c r="C104" s="154">
        <v>7</v>
      </c>
      <c r="D104" s="155">
        <f t="shared" si="3"/>
        <v>9000000</v>
      </c>
      <c r="E104" s="123">
        <v>7350000</v>
      </c>
      <c r="F104" s="123">
        <v>1650000</v>
      </c>
      <c r="G104" s="135">
        <v>20.316276111465655</v>
      </c>
    </row>
    <row r="105" spans="1:7" s="19" customFormat="1">
      <c r="A105" s="58">
        <v>2007</v>
      </c>
      <c r="B105" s="154">
        <v>15</v>
      </c>
      <c r="C105" s="154">
        <v>14</v>
      </c>
      <c r="D105" s="155">
        <f t="shared" si="3"/>
        <v>22675000</v>
      </c>
      <c r="E105" s="123">
        <v>17665000</v>
      </c>
      <c r="F105" s="123">
        <v>5010000</v>
      </c>
      <c r="G105" s="135">
        <v>10.520564588198098</v>
      </c>
    </row>
    <row r="106" spans="1:7" s="19" customFormat="1">
      <c r="A106" s="58">
        <v>2008</v>
      </c>
      <c r="B106" s="154">
        <v>10</v>
      </c>
      <c r="C106" s="154">
        <v>10</v>
      </c>
      <c r="D106" s="155">
        <f t="shared" si="3"/>
        <v>21160000</v>
      </c>
      <c r="E106" s="123">
        <v>16610000</v>
      </c>
      <c r="F106" s="123">
        <v>4550000</v>
      </c>
      <c r="G106" s="135">
        <v>13.824957173340371</v>
      </c>
    </row>
    <row r="107" spans="1:7" s="19" customFormat="1">
      <c r="A107" s="58">
        <v>2009</v>
      </c>
      <c r="B107" s="154">
        <v>8</v>
      </c>
      <c r="C107" s="154">
        <v>7</v>
      </c>
      <c r="D107" s="155">
        <f t="shared" si="3"/>
        <v>16965000</v>
      </c>
      <c r="E107" s="123">
        <v>12925000</v>
      </c>
      <c r="F107" s="123">
        <v>4040000</v>
      </c>
      <c r="G107" s="135">
        <v>19.357665532857826</v>
      </c>
    </row>
    <row r="108" spans="1:7" s="19" customFormat="1">
      <c r="A108" s="58">
        <v>2010</v>
      </c>
      <c r="B108" s="154">
        <v>6</v>
      </c>
      <c r="C108" s="154">
        <v>5</v>
      </c>
      <c r="D108" s="155">
        <f t="shared" si="3"/>
        <v>14515000</v>
      </c>
      <c r="E108" s="123">
        <v>11965000</v>
      </c>
      <c r="F108" s="123">
        <v>2550000</v>
      </c>
      <c r="G108" s="136">
        <v>16.793595511575784</v>
      </c>
    </row>
    <row r="109" spans="1:7" s="19" customFormat="1">
      <c r="A109" s="58">
        <v>2011</v>
      </c>
      <c r="B109" s="154">
        <v>9</v>
      </c>
      <c r="C109" s="154">
        <v>9</v>
      </c>
      <c r="D109" s="155">
        <v>13705000</v>
      </c>
      <c r="E109" s="123">
        <v>11270000</v>
      </c>
      <c r="F109" s="123">
        <v>2435000</v>
      </c>
      <c r="G109" s="135">
        <v>13.274930612698055</v>
      </c>
    </row>
    <row r="110" spans="1:7" s="19" customFormat="1">
      <c r="A110" s="58">
        <v>2012</v>
      </c>
      <c r="B110" s="154">
        <v>12</v>
      </c>
      <c r="C110" s="154">
        <v>11</v>
      </c>
      <c r="D110" s="155">
        <v>22025000</v>
      </c>
      <c r="E110" s="123">
        <v>16095000</v>
      </c>
      <c r="F110" s="123">
        <v>5930000</v>
      </c>
      <c r="G110" s="136">
        <v>11.757222143944539</v>
      </c>
    </row>
    <row r="111" spans="1:7" s="19" customFormat="1">
      <c r="A111" s="58">
        <v>2013</v>
      </c>
      <c r="B111" s="154">
        <v>5</v>
      </c>
      <c r="C111" s="154">
        <v>5</v>
      </c>
      <c r="D111" s="155">
        <v>10480000</v>
      </c>
      <c r="E111" s="123">
        <v>8250000</v>
      </c>
      <c r="F111" s="123">
        <v>2230000</v>
      </c>
      <c r="G111" s="135">
        <v>10.273734942716526</v>
      </c>
    </row>
    <row r="112" spans="1:7" s="19" customFormat="1">
      <c r="A112" s="58">
        <v>2014</v>
      </c>
      <c r="B112" s="154">
        <v>11</v>
      </c>
      <c r="C112" s="154">
        <v>10</v>
      </c>
      <c r="D112" s="155">
        <v>23080997</v>
      </c>
      <c r="E112" s="123">
        <v>18280997</v>
      </c>
      <c r="F112" s="123">
        <v>4800000</v>
      </c>
      <c r="G112" s="136">
        <v>13.258624898609362</v>
      </c>
    </row>
    <row r="113" spans="1:7" s="19" customFormat="1">
      <c r="A113" s="58">
        <v>2015</v>
      </c>
      <c r="B113" s="154">
        <v>10</v>
      </c>
      <c r="C113" s="154">
        <v>10</v>
      </c>
      <c r="D113" s="155">
        <v>24446000</v>
      </c>
      <c r="E113" s="123">
        <v>19226000</v>
      </c>
      <c r="F113" s="123">
        <v>5220000</v>
      </c>
      <c r="G113" s="135">
        <v>21.054242397976751</v>
      </c>
    </row>
    <row r="114" spans="1:7">
      <c r="A114" s="109" t="s">
        <v>66</v>
      </c>
      <c r="B114" s="35"/>
      <c r="C114" s="35"/>
      <c r="D114" s="35"/>
      <c r="E114" s="35"/>
      <c r="F114" s="35"/>
    </row>
    <row r="115" spans="1:7" s="19" customFormat="1"/>
    <row r="116" spans="1:7" s="19" customFormat="1"/>
    <row r="117" spans="1:7" s="24" customFormat="1" ht="12.75">
      <c r="A117" s="40" t="s">
        <v>88</v>
      </c>
      <c r="B117" s="43"/>
      <c r="C117" s="43"/>
      <c r="D117" s="43"/>
      <c r="E117" s="43"/>
      <c r="F117" s="43"/>
      <c r="G117" s="43"/>
    </row>
    <row r="118" spans="1:7" s="19" customFormat="1" ht="3" customHeight="1"/>
    <row r="119" spans="1:7" s="163" customFormat="1" ht="24">
      <c r="A119" s="9"/>
      <c r="B119" s="159" t="s">
        <v>11</v>
      </c>
      <c r="C119" s="159" t="s">
        <v>93</v>
      </c>
      <c r="D119" s="160" t="s">
        <v>82</v>
      </c>
      <c r="E119" s="44" t="s">
        <v>84</v>
      </c>
      <c r="F119" s="44" t="s">
        <v>83</v>
      </c>
      <c r="G119" s="161" t="s">
        <v>48</v>
      </c>
    </row>
    <row r="120" spans="1:7" s="19" customFormat="1">
      <c r="A120" s="58">
        <v>1999</v>
      </c>
      <c r="B120" s="154">
        <v>22</v>
      </c>
      <c r="C120" s="154">
        <v>19</v>
      </c>
      <c r="D120" s="123">
        <f t="shared" ref="D120:D131" si="4">F120+E120</f>
        <v>7866369.290000001</v>
      </c>
      <c r="E120" s="123">
        <v>3087092.6</v>
      </c>
      <c r="F120" s="123">
        <v>4779276.6900000004</v>
      </c>
      <c r="G120" s="135">
        <v>10.739409421845641</v>
      </c>
    </row>
    <row r="121" spans="1:7" s="19" customFormat="1">
      <c r="A121" s="58">
        <v>2000</v>
      </c>
      <c r="B121" s="154">
        <v>22</v>
      </c>
      <c r="C121" s="154">
        <v>19</v>
      </c>
      <c r="D121" s="123">
        <f t="shared" si="4"/>
        <v>7066011.9199999999</v>
      </c>
      <c r="E121" s="123">
        <v>2965133.37</v>
      </c>
      <c r="F121" s="123">
        <v>4100878.55</v>
      </c>
      <c r="G121" s="135">
        <v>10.186417315823608</v>
      </c>
    </row>
    <row r="122" spans="1:7" s="19" customFormat="1">
      <c r="A122" s="58">
        <v>2001</v>
      </c>
      <c r="B122" s="154">
        <v>17</v>
      </c>
      <c r="C122" s="154">
        <v>14</v>
      </c>
      <c r="D122" s="123">
        <f t="shared" si="4"/>
        <v>5122430.21</v>
      </c>
      <c r="E122" s="123">
        <v>2150551.2599999998</v>
      </c>
      <c r="F122" s="123">
        <v>2971878.95</v>
      </c>
      <c r="G122" s="135">
        <v>12.082722323146625</v>
      </c>
    </row>
    <row r="123" spans="1:7" s="19" customFormat="1">
      <c r="A123" s="58">
        <v>2002</v>
      </c>
      <c r="B123" s="154">
        <v>19</v>
      </c>
      <c r="C123" s="154">
        <v>16</v>
      </c>
      <c r="D123" s="123">
        <f t="shared" si="4"/>
        <v>6564901.0800000001</v>
      </c>
      <c r="E123" s="123">
        <v>3168328.04</v>
      </c>
      <c r="F123" s="123">
        <v>3396573.04</v>
      </c>
      <c r="G123" s="135">
        <v>10.014648076696345</v>
      </c>
    </row>
    <row r="124" spans="1:7" s="19" customFormat="1">
      <c r="A124" s="58">
        <v>2003</v>
      </c>
      <c r="B124" s="154">
        <v>18</v>
      </c>
      <c r="C124" s="154">
        <v>13</v>
      </c>
      <c r="D124" s="123">
        <f t="shared" si="4"/>
        <v>5640000</v>
      </c>
      <c r="E124" s="123">
        <v>2452000</v>
      </c>
      <c r="F124" s="123">
        <v>3188000</v>
      </c>
      <c r="G124" s="135">
        <v>9.1063703985482114</v>
      </c>
    </row>
    <row r="125" spans="1:7" s="19" customFormat="1">
      <c r="A125" s="58">
        <v>2004</v>
      </c>
      <c r="B125" s="154">
        <v>18</v>
      </c>
      <c r="C125" s="154">
        <v>14</v>
      </c>
      <c r="D125" s="123">
        <f t="shared" si="4"/>
        <v>7450000</v>
      </c>
      <c r="E125" s="123">
        <v>2430000</v>
      </c>
      <c r="F125" s="123">
        <v>5020000</v>
      </c>
      <c r="G125" s="135">
        <v>10.11501354217021</v>
      </c>
    </row>
    <row r="126" spans="1:7" s="19" customFormat="1">
      <c r="A126" s="58">
        <v>2005</v>
      </c>
      <c r="B126" s="154">
        <v>17</v>
      </c>
      <c r="C126" s="154">
        <v>12</v>
      </c>
      <c r="D126" s="123">
        <f t="shared" si="4"/>
        <v>6250000</v>
      </c>
      <c r="E126" s="123">
        <v>2220000</v>
      </c>
      <c r="F126" s="123">
        <v>4030000</v>
      </c>
      <c r="G126" s="135">
        <v>11.81300165801621</v>
      </c>
    </row>
    <row r="127" spans="1:7" s="19" customFormat="1">
      <c r="A127" s="58">
        <v>2006</v>
      </c>
      <c r="B127" s="154">
        <v>16</v>
      </c>
      <c r="C127" s="154">
        <v>12</v>
      </c>
      <c r="D127" s="123">
        <f t="shared" si="4"/>
        <v>5225000</v>
      </c>
      <c r="E127" s="123">
        <v>2050000</v>
      </c>
      <c r="F127" s="123">
        <v>3175000</v>
      </c>
      <c r="G127" s="135">
        <v>10.231393989736493</v>
      </c>
    </row>
    <row r="128" spans="1:7" s="19" customFormat="1">
      <c r="A128" s="58">
        <v>2007</v>
      </c>
      <c r="B128" s="154">
        <v>22</v>
      </c>
      <c r="C128" s="154">
        <v>18</v>
      </c>
      <c r="D128" s="123">
        <f t="shared" si="4"/>
        <v>6555000</v>
      </c>
      <c r="E128" s="123">
        <v>2740000</v>
      </c>
      <c r="F128" s="123">
        <v>3815000</v>
      </c>
      <c r="G128" s="135">
        <v>11.409973904667309</v>
      </c>
    </row>
    <row r="129" spans="1:7" s="19" customFormat="1">
      <c r="A129" s="58">
        <v>2008</v>
      </c>
      <c r="B129" s="154">
        <v>14</v>
      </c>
      <c r="C129" s="154">
        <v>11</v>
      </c>
      <c r="D129" s="123">
        <f t="shared" si="4"/>
        <v>4270000</v>
      </c>
      <c r="E129" s="123">
        <v>1685000</v>
      </c>
      <c r="F129" s="123">
        <v>2585000</v>
      </c>
      <c r="G129" s="135">
        <v>12.688251154868574</v>
      </c>
    </row>
    <row r="130" spans="1:7" s="19" customFormat="1">
      <c r="A130" s="58">
        <v>2009</v>
      </c>
      <c r="B130" s="154">
        <v>22</v>
      </c>
      <c r="C130" s="154">
        <v>13</v>
      </c>
      <c r="D130" s="123">
        <f t="shared" si="4"/>
        <v>7840000</v>
      </c>
      <c r="E130" s="123">
        <v>2675000</v>
      </c>
      <c r="F130" s="123">
        <v>5165000</v>
      </c>
      <c r="G130" s="135">
        <v>12.456350342733938</v>
      </c>
    </row>
    <row r="131" spans="1:7" s="19" customFormat="1">
      <c r="A131" s="58">
        <v>2010</v>
      </c>
      <c r="B131" s="154">
        <v>30</v>
      </c>
      <c r="C131" s="154">
        <v>20</v>
      </c>
      <c r="D131" s="123">
        <f t="shared" si="4"/>
        <v>10270000</v>
      </c>
      <c r="E131" s="123">
        <v>3855000</v>
      </c>
      <c r="F131" s="123">
        <v>6415000</v>
      </c>
      <c r="G131" s="136">
        <v>11.78521359856207</v>
      </c>
    </row>
    <row r="132" spans="1:7" s="19" customFormat="1">
      <c r="A132" s="58">
        <v>2011</v>
      </c>
      <c r="B132" s="154">
        <v>21</v>
      </c>
      <c r="C132" s="154">
        <v>17</v>
      </c>
      <c r="D132" s="123">
        <v>7550000</v>
      </c>
      <c r="E132" s="123">
        <v>2750000</v>
      </c>
      <c r="F132" s="123">
        <v>4800000</v>
      </c>
      <c r="G132" s="135">
        <v>13.331712809196192</v>
      </c>
    </row>
    <row r="133" spans="1:7" s="19" customFormat="1">
      <c r="A133" s="58">
        <v>2012</v>
      </c>
      <c r="B133" s="154">
        <v>19</v>
      </c>
      <c r="C133" s="154">
        <v>10</v>
      </c>
      <c r="D133" s="123">
        <v>6550000</v>
      </c>
      <c r="E133" s="123">
        <v>2300000</v>
      </c>
      <c r="F133" s="123">
        <v>4250000</v>
      </c>
      <c r="G133" s="136">
        <v>10.325491330228791</v>
      </c>
    </row>
    <row r="134" spans="1:7" s="19" customFormat="1">
      <c r="A134" s="58">
        <v>2013</v>
      </c>
      <c r="B134" s="154">
        <v>25</v>
      </c>
      <c r="C134" s="154">
        <v>17</v>
      </c>
      <c r="D134" s="123">
        <v>7672500</v>
      </c>
      <c r="E134" s="123">
        <v>2977500</v>
      </c>
      <c r="F134" s="123">
        <v>4695000</v>
      </c>
      <c r="G134" s="135">
        <v>10.303385519919441</v>
      </c>
    </row>
    <row r="135" spans="1:7" s="19" customFormat="1">
      <c r="A135" s="58">
        <v>2014</v>
      </c>
      <c r="B135" s="154">
        <v>15</v>
      </c>
      <c r="C135" s="154">
        <v>10</v>
      </c>
      <c r="D135" s="123">
        <v>6600000</v>
      </c>
      <c r="E135" s="123">
        <v>2100000</v>
      </c>
      <c r="F135" s="123">
        <v>4500000</v>
      </c>
      <c r="G135" s="136">
        <v>10.338102796173292</v>
      </c>
    </row>
    <row r="136" spans="1:7" s="19" customFormat="1">
      <c r="A136" s="58">
        <v>2015</v>
      </c>
      <c r="B136" s="154">
        <v>26</v>
      </c>
      <c r="C136" s="154">
        <v>20</v>
      </c>
      <c r="D136" s="123">
        <v>9910000</v>
      </c>
      <c r="E136" s="123">
        <v>3650000</v>
      </c>
      <c r="F136" s="123">
        <v>6260000</v>
      </c>
      <c r="G136" s="135">
        <v>15.37260177329399</v>
      </c>
    </row>
    <row r="137" spans="1:7">
      <c r="A137" s="109" t="s">
        <v>66</v>
      </c>
      <c r="B137" s="35"/>
      <c r="C137" s="35"/>
      <c r="D137" s="35"/>
      <c r="E137" s="35"/>
      <c r="F137" s="35"/>
    </row>
    <row r="138" spans="1:7" s="19" customFormat="1"/>
    <row r="139" spans="1:7" s="19" customFormat="1"/>
    <row r="140" spans="1:7" s="24" customFormat="1" ht="12.75">
      <c r="A140" s="40" t="s">
        <v>89</v>
      </c>
      <c r="B140" s="43"/>
      <c r="C140" s="43"/>
      <c r="D140" s="43"/>
      <c r="E140" s="43"/>
      <c r="F140" s="43"/>
      <c r="G140" s="43"/>
    </row>
    <row r="141" spans="1:7" s="19" customFormat="1" ht="3" customHeight="1"/>
    <row r="142" spans="1:7" s="163" customFormat="1" ht="24">
      <c r="A142" s="9"/>
      <c r="B142" s="159" t="s">
        <v>11</v>
      </c>
      <c r="C142" s="159" t="s">
        <v>93</v>
      </c>
      <c r="D142" s="160" t="s">
        <v>82</v>
      </c>
      <c r="E142" s="44" t="s">
        <v>84</v>
      </c>
      <c r="F142" s="44" t="s">
        <v>83</v>
      </c>
      <c r="G142" s="161" t="s">
        <v>48</v>
      </c>
    </row>
    <row r="143" spans="1:7" s="19" customFormat="1">
      <c r="A143" s="58">
        <v>2009</v>
      </c>
      <c r="B143" s="154">
        <v>7</v>
      </c>
      <c r="C143" s="154">
        <v>7</v>
      </c>
      <c r="D143" s="123">
        <f>F143+E143</f>
        <v>480000</v>
      </c>
      <c r="E143" s="123">
        <v>480000</v>
      </c>
      <c r="F143" s="123"/>
      <c r="G143" s="135">
        <v>0.63708996839861209</v>
      </c>
    </row>
    <row r="144" spans="1:7" s="19" customFormat="1">
      <c r="A144" s="58">
        <v>2010</v>
      </c>
      <c r="B144" s="154">
        <v>5</v>
      </c>
      <c r="C144" s="154">
        <v>5</v>
      </c>
      <c r="D144" s="123">
        <f>F144+E144</f>
        <v>850000</v>
      </c>
      <c r="E144" s="123">
        <v>850000</v>
      </c>
      <c r="F144" s="123"/>
      <c r="G144" s="136">
        <v>1.5687126499899224</v>
      </c>
    </row>
    <row r="145" spans="1:7" s="19" customFormat="1">
      <c r="A145" s="58">
        <v>2011</v>
      </c>
      <c r="B145" s="154">
        <v>17</v>
      </c>
      <c r="C145" s="154">
        <v>16</v>
      </c>
      <c r="D145" s="123">
        <f>F145+E145</f>
        <v>1781700</v>
      </c>
      <c r="E145" s="123">
        <v>1781700</v>
      </c>
      <c r="F145" s="123"/>
      <c r="G145" s="135">
        <v>2.0728751081403947</v>
      </c>
    </row>
    <row r="146" spans="1:7" s="19" customFormat="1">
      <c r="A146" s="58">
        <v>2012</v>
      </c>
      <c r="B146" s="154">
        <v>22</v>
      </c>
      <c r="C146" s="154">
        <v>21</v>
      </c>
      <c r="D146" s="123">
        <f>F146+E146</f>
        <v>3751000</v>
      </c>
      <c r="E146" s="123">
        <v>3166000</v>
      </c>
      <c r="F146" s="123">
        <v>585000</v>
      </c>
      <c r="G146" s="136">
        <v>1.6069686523342686</v>
      </c>
    </row>
    <row r="147" spans="1:7" s="19" customFormat="1">
      <c r="A147" s="58">
        <v>2013</v>
      </c>
      <c r="B147" s="154">
        <v>18</v>
      </c>
      <c r="C147" s="154">
        <v>18</v>
      </c>
      <c r="D147" s="123">
        <f>F147+E147</f>
        <v>3990000</v>
      </c>
      <c r="E147" s="155">
        <v>3040000</v>
      </c>
      <c r="F147" s="155">
        <v>950000</v>
      </c>
      <c r="G147" s="135">
        <v>2.2756645469469281</v>
      </c>
    </row>
    <row r="148" spans="1:7" s="19" customFormat="1">
      <c r="A148" s="58">
        <v>2014</v>
      </c>
      <c r="B148" s="154">
        <v>28</v>
      </c>
      <c r="C148" s="154">
        <v>28</v>
      </c>
      <c r="D148" s="123">
        <v>5301000</v>
      </c>
      <c r="E148" s="123">
        <v>4581000</v>
      </c>
      <c r="F148" s="123">
        <v>720000</v>
      </c>
      <c r="G148" s="136">
        <v>2.1355923821046852</v>
      </c>
    </row>
    <row r="149" spans="1:7" s="19" customFormat="1">
      <c r="A149" s="58">
        <v>2015</v>
      </c>
      <c r="B149" s="154">
        <v>34</v>
      </c>
      <c r="C149" s="154">
        <v>32</v>
      </c>
      <c r="D149" s="123">
        <v>7062000</v>
      </c>
      <c r="E149" s="155">
        <v>6392000</v>
      </c>
      <c r="F149" s="155">
        <v>670000</v>
      </c>
      <c r="G149" s="135">
        <v>2.4004936247009123</v>
      </c>
    </row>
    <row r="150" spans="1:7">
      <c r="A150" s="109" t="s">
        <v>66</v>
      </c>
      <c r="B150" s="35"/>
      <c r="C150" s="35"/>
      <c r="D150" s="35"/>
      <c r="E150" s="35"/>
      <c r="F150" s="35"/>
    </row>
    <row r="151" spans="1:7" s="8" customFormat="1">
      <c r="A151" s="18"/>
    </row>
    <row r="152" spans="1:7" s="19" customFormat="1"/>
  </sheetData>
  <phoneticPr fontId="2" type="noConversion"/>
  <hyperlinks>
    <hyperlink ref="A2" location="Sommaire!A1" display="Retour au menu &quot;Production cinématographique&quot;"/>
  </hyperlinks>
  <pageMargins left="0.74803149606299213" right="0.74803149606299213" top="0.78740157480314965" bottom="0.78740157480314965" header="0.39370078740157483" footer="0.39370078740157483"/>
  <pageSetup paperSize="9" pageOrder="overThenDown" orientation="portrait" r:id="rId1"/>
  <headerFooter alignWithMargins="0">
    <oddFooter>&amp;L&amp;"Arial,Gras italique"&amp;9&amp;G&amp;R&amp;"Arial,Gras italique"&amp;9Production cinématographique</oddFooter>
  </headerFooter>
  <rowBreaks count="2" manualBreakCount="2">
    <brk id="60" max="16383" man="1"/>
    <brk id="116" max="16383" man="1"/>
  </rowBreaks>
  <legacyDrawingHF r:id="rId2"/>
</worksheet>
</file>

<file path=xl/worksheets/sheet14.xml><?xml version="1.0" encoding="utf-8"?>
<worksheet xmlns="http://schemas.openxmlformats.org/spreadsheetml/2006/main" xmlns:r="http://schemas.openxmlformats.org/officeDocument/2006/relationships">
  <dimension ref="A1:N32"/>
  <sheetViews>
    <sheetView workbookViewId="0"/>
  </sheetViews>
  <sheetFormatPr baseColWidth="10" defaultRowHeight="12"/>
  <cols>
    <col min="1" max="1" width="7.85546875" style="34" customWidth="1"/>
    <col min="2" max="2" width="8.42578125" style="34" customWidth="1"/>
    <col min="3" max="3" width="7.85546875" style="34" bestFit="1" customWidth="1"/>
    <col min="4" max="4" width="7" style="34" bestFit="1" customWidth="1"/>
    <col min="5" max="5" width="11.7109375" style="34" bestFit="1" customWidth="1"/>
    <col min="6" max="6" width="14.42578125" style="34" bestFit="1" customWidth="1"/>
    <col min="7" max="10" width="5" style="34" bestFit="1" customWidth="1"/>
    <col min="11" max="16" width="5.42578125" style="34" bestFit="1" customWidth="1"/>
    <col min="17" max="19" width="5.42578125" style="34" customWidth="1"/>
    <col min="20" max="16384" width="11.42578125" style="34"/>
  </cols>
  <sheetData>
    <row r="1" spans="1:14" s="1" customFormat="1" ht="12.75">
      <c r="B1" s="3"/>
      <c r="C1" s="3"/>
      <c r="D1" s="3"/>
      <c r="E1" s="3"/>
      <c r="F1" s="3"/>
      <c r="G1" s="3"/>
      <c r="H1" s="3"/>
      <c r="I1" s="3"/>
    </row>
    <row r="2" spans="1:14" s="5" customFormat="1" ht="12.75">
      <c r="A2" s="6" t="s">
        <v>39</v>
      </c>
      <c r="B2" s="4"/>
      <c r="C2" s="4"/>
      <c r="D2" s="4"/>
      <c r="E2" s="4"/>
      <c r="F2" s="4"/>
      <c r="G2" s="4"/>
      <c r="H2" s="4"/>
      <c r="I2" s="4"/>
    </row>
    <row r="3" spans="1:14" s="1" customFormat="1" ht="12.75">
      <c r="B3" s="3"/>
      <c r="C3" s="3"/>
      <c r="D3" s="3"/>
      <c r="E3" s="3"/>
      <c r="F3" s="3"/>
      <c r="G3" s="3"/>
      <c r="H3" s="3"/>
      <c r="I3" s="3"/>
    </row>
    <row r="4" spans="1:14" s="1" customFormat="1" ht="12.75">
      <c r="B4" s="3"/>
      <c r="C4" s="3"/>
      <c r="D4" s="3"/>
      <c r="E4" s="3"/>
      <c r="F4" s="3"/>
      <c r="G4" s="3"/>
      <c r="H4" s="3"/>
      <c r="I4" s="3"/>
    </row>
    <row r="5" spans="1:14" s="24" customFormat="1" ht="12.75">
      <c r="A5" s="40" t="s">
        <v>90</v>
      </c>
      <c r="B5" s="43"/>
      <c r="C5" s="43"/>
      <c r="D5" s="43"/>
      <c r="E5" s="43"/>
      <c r="F5" s="43"/>
      <c r="G5" s="43"/>
      <c r="H5" s="43"/>
      <c r="I5" s="43"/>
      <c r="J5" s="47"/>
      <c r="K5" s="47"/>
      <c r="L5" s="47"/>
      <c r="M5" s="47"/>
    </row>
    <row r="6" spans="1:14" s="19" customFormat="1" ht="3" customHeight="1"/>
    <row r="7" spans="1:14" s="158" customFormat="1" ht="24">
      <c r="A7" s="9"/>
      <c r="B7" s="159" t="s">
        <v>11</v>
      </c>
      <c r="C7" s="159" t="s">
        <v>93</v>
      </c>
      <c r="D7" s="160" t="s">
        <v>91</v>
      </c>
      <c r="E7" s="44" t="s">
        <v>92</v>
      </c>
    </row>
    <row r="8" spans="1:14" s="7" customFormat="1">
      <c r="A8" s="58">
        <v>1994</v>
      </c>
      <c r="B8" s="154">
        <v>19</v>
      </c>
      <c r="C8" s="154">
        <v>10</v>
      </c>
      <c r="D8" s="155">
        <v>25870811.806261692</v>
      </c>
      <c r="E8" s="123">
        <f>D8/B8</f>
        <v>1361621.6740137732</v>
      </c>
      <c r="F8" s="8"/>
      <c r="G8" s="8"/>
      <c r="H8" s="8"/>
      <c r="I8" s="8"/>
      <c r="J8" s="8"/>
      <c r="K8" s="8"/>
      <c r="L8" s="8"/>
      <c r="M8" s="8"/>
      <c r="N8" s="8"/>
    </row>
    <row r="9" spans="1:14" s="7" customFormat="1">
      <c r="A9" s="58">
        <v>1995</v>
      </c>
      <c r="B9" s="154">
        <v>38</v>
      </c>
      <c r="C9" s="154">
        <v>19</v>
      </c>
      <c r="D9" s="155">
        <v>56061435.734354541</v>
      </c>
      <c r="E9" s="123">
        <f t="shared" ref="E9:E26" si="0">D9/B9</f>
        <v>1475300.9403777511</v>
      </c>
      <c r="F9" s="152"/>
      <c r="G9" s="130"/>
      <c r="H9" s="152"/>
      <c r="I9" s="130"/>
      <c r="J9" s="152"/>
      <c r="K9" s="130"/>
      <c r="L9" s="152"/>
      <c r="M9" s="152"/>
      <c r="N9" s="152"/>
    </row>
    <row r="10" spans="1:14" s="7" customFormat="1">
      <c r="A10" s="58">
        <v>1996</v>
      </c>
      <c r="B10" s="154">
        <v>22</v>
      </c>
      <c r="C10" s="154">
        <v>16</v>
      </c>
      <c r="D10" s="155">
        <v>36169157.277077615</v>
      </c>
      <c r="E10" s="123">
        <f t="shared" si="0"/>
        <v>1644052.6035035281</v>
      </c>
      <c r="F10" s="130"/>
      <c r="G10" s="130"/>
      <c r="H10" s="130"/>
      <c r="I10" s="130"/>
      <c r="J10" s="130"/>
      <c r="K10" s="130"/>
      <c r="L10" s="130"/>
      <c r="M10" s="130"/>
      <c r="N10" s="130"/>
    </row>
    <row r="11" spans="1:14" s="7" customFormat="1">
      <c r="A11" s="58">
        <v>1997</v>
      </c>
      <c r="B11" s="154">
        <v>22</v>
      </c>
      <c r="C11" s="154">
        <v>13</v>
      </c>
      <c r="D11" s="123">
        <v>21534268.862135779</v>
      </c>
      <c r="E11" s="123">
        <f t="shared" si="0"/>
        <v>978830.40282435354</v>
      </c>
      <c r="F11" s="130"/>
      <c r="G11" s="130"/>
      <c r="H11" s="130"/>
      <c r="I11" s="130"/>
      <c r="J11" s="130"/>
      <c r="K11" s="130"/>
      <c r="L11" s="130"/>
      <c r="M11" s="130"/>
      <c r="N11" s="130"/>
    </row>
    <row r="12" spans="1:14" s="7" customFormat="1">
      <c r="A12" s="58">
        <v>1998</v>
      </c>
      <c r="B12" s="154">
        <v>30</v>
      </c>
      <c r="C12" s="154">
        <v>22</v>
      </c>
      <c r="D12" s="123">
        <v>46423934.953053325</v>
      </c>
      <c r="E12" s="123">
        <f t="shared" si="0"/>
        <v>1547464.4984351108</v>
      </c>
      <c r="F12" s="153"/>
      <c r="G12" s="153"/>
      <c r="H12" s="153"/>
      <c r="I12" s="153"/>
      <c r="J12" s="153"/>
      <c r="K12" s="153"/>
      <c r="L12" s="153"/>
      <c r="M12" s="153"/>
      <c r="N12" s="153"/>
    </row>
    <row r="13" spans="1:14" s="7" customFormat="1">
      <c r="A13" s="58">
        <v>1999</v>
      </c>
      <c r="B13" s="154">
        <v>19</v>
      </c>
      <c r="C13" s="154">
        <v>14</v>
      </c>
      <c r="D13" s="123">
        <v>24908443.99861576</v>
      </c>
      <c r="E13" s="123">
        <f t="shared" si="0"/>
        <v>1310970.7367692506</v>
      </c>
      <c r="F13" s="130"/>
      <c r="G13" s="130"/>
      <c r="H13" s="130"/>
      <c r="I13" s="130"/>
      <c r="J13" s="130"/>
      <c r="K13" s="130"/>
      <c r="L13" s="130"/>
      <c r="M13" s="130"/>
      <c r="N13" s="130"/>
    </row>
    <row r="14" spans="1:14" s="7" customFormat="1">
      <c r="A14" s="58">
        <v>2000</v>
      </c>
      <c r="B14" s="154">
        <v>38</v>
      </c>
      <c r="C14" s="154">
        <v>27</v>
      </c>
      <c r="D14" s="123">
        <v>83437674.725629881</v>
      </c>
      <c r="E14" s="123">
        <f t="shared" si="0"/>
        <v>2195728.2822534181</v>
      </c>
      <c r="F14" s="130"/>
      <c r="G14" s="130"/>
      <c r="H14" s="130"/>
      <c r="I14" s="130"/>
      <c r="J14" s="130"/>
      <c r="K14" s="130"/>
      <c r="L14" s="130"/>
      <c r="M14" s="130"/>
      <c r="N14" s="130"/>
    </row>
    <row r="15" spans="1:14" s="7" customFormat="1">
      <c r="A15" s="58">
        <v>2001</v>
      </c>
      <c r="B15" s="154">
        <v>62</v>
      </c>
      <c r="C15" s="154">
        <v>46</v>
      </c>
      <c r="D15" s="123">
        <v>114504044.47242731</v>
      </c>
      <c r="E15" s="123">
        <f t="shared" si="0"/>
        <v>1846839.4269746339</v>
      </c>
      <c r="F15" s="66"/>
      <c r="G15" s="66"/>
      <c r="H15" s="66"/>
      <c r="I15" s="66"/>
      <c r="J15" s="66"/>
      <c r="K15" s="66"/>
      <c r="L15" s="66"/>
      <c r="M15" s="66"/>
      <c r="N15" s="66"/>
    </row>
    <row r="16" spans="1:14" s="7" customFormat="1">
      <c r="A16" s="58">
        <v>2002</v>
      </c>
      <c r="B16" s="154">
        <v>65</v>
      </c>
      <c r="C16" s="154">
        <v>43</v>
      </c>
      <c r="D16" s="123">
        <v>126517580.51000001</v>
      </c>
      <c r="E16" s="123">
        <f t="shared" si="0"/>
        <v>1946424.3155384616</v>
      </c>
      <c r="F16" s="48"/>
      <c r="G16" s="32"/>
      <c r="H16" s="48"/>
    </row>
    <row r="17" spans="1:14" s="7" customFormat="1">
      <c r="A17" s="58">
        <v>2003</v>
      </c>
      <c r="B17" s="154">
        <v>78</v>
      </c>
      <c r="C17" s="154">
        <v>64</v>
      </c>
      <c r="D17" s="123">
        <v>128873620.77000001</v>
      </c>
      <c r="E17" s="123">
        <f t="shared" si="0"/>
        <v>1652225.9073076923</v>
      </c>
      <c r="F17" s="8"/>
      <c r="G17" s="8"/>
      <c r="H17" s="8"/>
      <c r="I17" s="8"/>
      <c r="J17" s="8"/>
      <c r="K17" s="8"/>
      <c r="L17" s="8"/>
      <c r="M17" s="8"/>
      <c r="N17" s="8"/>
    </row>
    <row r="18" spans="1:14" s="7" customFormat="1">
      <c r="A18" s="58">
        <v>2004</v>
      </c>
      <c r="B18" s="154">
        <v>48</v>
      </c>
      <c r="C18" s="154">
        <v>30</v>
      </c>
      <c r="D18" s="123">
        <v>83640057</v>
      </c>
      <c r="E18" s="123">
        <f t="shared" si="0"/>
        <v>1742501.1875</v>
      </c>
      <c r="F18" s="152"/>
      <c r="G18" s="130"/>
      <c r="H18" s="152"/>
      <c r="I18" s="130"/>
      <c r="J18" s="152"/>
      <c r="K18" s="130"/>
      <c r="L18" s="152"/>
      <c r="M18" s="152"/>
      <c r="N18" s="152"/>
    </row>
    <row r="19" spans="1:14" s="7" customFormat="1">
      <c r="A19" s="58">
        <v>2005</v>
      </c>
      <c r="B19" s="154">
        <v>81</v>
      </c>
      <c r="C19" s="154">
        <v>52</v>
      </c>
      <c r="D19" s="123">
        <v>263996469</v>
      </c>
      <c r="E19" s="123">
        <f t="shared" si="0"/>
        <v>3259215.6666666665</v>
      </c>
      <c r="F19" s="130"/>
      <c r="G19" s="130"/>
      <c r="H19" s="130"/>
      <c r="I19" s="130"/>
      <c r="J19" s="130"/>
      <c r="K19" s="130"/>
      <c r="L19" s="130"/>
      <c r="M19" s="130"/>
      <c r="N19" s="130"/>
    </row>
    <row r="20" spans="1:14" s="7" customFormat="1">
      <c r="A20" s="58">
        <v>2006</v>
      </c>
      <c r="B20" s="154">
        <v>58</v>
      </c>
      <c r="C20" s="154">
        <v>39</v>
      </c>
      <c r="D20" s="123">
        <v>132222731</v>
      </c>
      <c r="E20" s="123">
        <f t="shared" si="0"/>
        <v>2279702.2586206896</v>
      </c>
      <c r="F20" s="152"/>
      <c r="G20" s="130"/>
      <c r="H20" s="152"/>
      <c r="I20" s="130"/>
      <c r="J20" s="152"/>
      <c r="K20" s="130"/>
      <c r="L20" s="152"/>
      <c r="M20" s="152"/>
      <c r="N20" s="152"/>
    </row>
    <row r="21" spans="1:14" s="7" customFormat="1">
      <c r="A21" s="58">
        <v>2007</v>
      </c>
      <c r="B21" s="154">
        <v>63</v>
      </c>
      <c r="C21" s="154">
        <v>39</v>
      </c>
      <c r="D21" s="155">
        <v>117277197</v>
      </c>
      <c r="E21" s="123">
        <f t="shared" si="0"/>
        <v>1861542.8095238095</v>
      </c>
      <c r="F21" s="153"/>
      <c r="G21" s="153"/>
      <c r="H21" s="153"/>
      <c r="I21" s="153"/>
      <c r="J21" s="153"/>
      <c r="K21" s="153"/>
      <c r="L21" s="153"/>
      <c r="M21" s="153"/>
      <c r="N21" s="153"/>
    </row>
    <row r="22" spans="1:14" s="7" customFormat="1">
      <c r="A22" s="58">
        <v>2008</v>
      </c>
      <c r="B22" s="154">
        <v>59</v>
      </c>
      <c r="C22" s="154">
        <v>39</v>
      </c>
      <c r="D22" s="123">
        <v>164985421</v>
      </c>
      <c r="E22" s="123">
        <f t="shared" si="0"/>
        <v>2796363.0677966103</v>
      </c>
      <c r="F22" s="152"/>
      <c r="G22" s="130"/>
      <c r="H22" s="152"/>
      <c r="I22" s="130"/>
      <c r="J22" s="152"/>
      <c r="K22" s="130"/>
      <c r="L22" s="152"/>
      <c r="M22" s="152"/>
      <c r="N22" s="152"/>
    </row>
    <row r="23" spans="1:14" s="7" customFormat="1">
      <c r="A23" s="58">
        <v>2009</v>
      </c>
      <c r="B23" s="154">
        <v>61</v>
      </c>
      <c r="C23" s="154">
        <v>37</v>
      </c>
      <c r="D23" s="123">
        <v>114612760</v>
      </c>
      <c r="E23" s="123">
        <f t="shared" si="0"/>
        <v>1878897.7049180327</v>
      </c>
      <c r="F23" s="152"/>
      <c r="G23" s="130"/>
      <c r="H23" s="152"/>
      <c r="I23" s="130"/>
      <c r="J23" s="152"/>
      <c r="K23" s="130"/>
      <c r="L23" s="152"/>
      <c r="M23" s="152"/>
      <c r="N23" s="152"/>
    </row>
    <row r="24" spans="1:14" s="7" customFormat="1">
      <c r="A24" s="58">
        <v>2010</v>
      </c>
      <c r="B24" s="154">
        <v>63</v>
      </c>
      <c r="C24" s="154">
        <v>38</v>
      </c>
      <c r="D24" s="123">
        <v>135543306</v>
      </c>
      <c r="E24" s="123">
        <f t="shared" si="0"/>
        <v>2151481.0476190476</v>
      </c>
      <c r="F24" s="66"/>
      <c r="G24" s="66"/>
      <c r="H24" s="66"/>
      <c r="I24" s="66"/>
      <c r="J24" s="66"/>
      <c r="K24" s="66"/>
      <c r="L24" s="66"/>
      <c r="M24" s="66"/>
      <c r="N24" s="66"/>
    </row>
    <row r="25" spans="1:14" s="7" customFormat="1">
      <c r="A25" s="58">
        <v>2011</v>
      </c>
      <c r="B25" s="154">
        <v>98</v>
      </c>
      <c r="C25" s="154">
        <v>58</v>
      </c>
      <c r="D25" s="123">
        <v>176600312.97999999</v>
      </c>
      <c r="E25" s="123">
        <f t="shared" si="0"/>
        <v>1802044.0099999998</v>
      </c>
    </row>
    <row r="26" spans="1:14" s="7" customFormat="1">
      <c r="A26" s="58">
        <v>2012</v>
      </c>
      <c r="B26" s="154">
        <v>112</v>
      </c>
      <c r="C26" s="154">
        <v>71</v>
      </c>
      <c r="D26" s="123">
        <v>165399759</v>
      </c>
      <c r="E26" s="123">
        <f t="shared" si="0"/>
        <v>1476783.5625</v>
      </c>
      <c r="F26" s="8"/>
      <c r="G26" s="8"/>
      <c r="H26" s="8"/>
      <c r="I26" s="8"/>
      <c r="J26" s="8"/>
      <c r="K26" s="8"/>
      <c r="L26" s="8"/>
      <c r="M26" s="8"/>
      <c r="N26" s="8"/>
    </row>
    <row r="27" spans="1:14" s="7" customFormat="1">
      <c r="A27" s="58">
        <v>2013</v>
      </c>
      <c r="B27" s="154">
        <v>109</v>
      </c>
      <c r="C27" s="154">
        <v>69</v>
      </c>
      <c r="D27" s="123">
        <v>190377269</v>
      </c>
      <c r="E27" s="123">
        <f>D27/B27</f>
        <v>1746580.4495412845</v>
      </c>
      <c r="F27" s="8"/>
      <c r="G27" s="8"/>
      <c r="H27" s="8"/>
      <c r="I27" s="8"/>
      <c r="J27" s="8"/>
      <c r="K27" s="8"/>
      <c r="L27" s="8"/>
      <c r="M27" s="8"/>
      <c r="N27" s="8"/>
    </row>
    <row r="28" spans="1:14" s="7" customFormat="1">
      <c r="A28" s="58">
        <v>2014</v>
      </c>
      <c r="B28" s="154">
        <v>115</v>
      </c>
      <c r="C28" s="154">
        <v>77</v>
      </c>
      <c r="D28" s="123">
        <v>148565802</v>
      </c>
      <c r="E28" s="123">
        <f t="shared" ref="E28" si="1">D28/B28</f>
        <v>1291876.5391304349</v>
      </c>
      <c r="F28" s="8"/>
      <c r="G28" s="8"/>
      <c r="H28" s="8"/>
      <c r="I28" s="8"/>
      <c r="J28" s="8"/>
      <c r="K28" s="8"/>
      <c r="L28" s="8"/>
      <c r="M28" s="8"/>
      <c r="N28" s="8"/>
    </row>
    <row r="29" spans="1:14" s="7" customFormat="1">
      <c r="A29" s="58">
        <v>2015</v>
      </c>
      <c r="B29" s="154">
        <v>109</v>
      </c>
      <c r="C29" s="154">
        <v>66</v>
      </c>
      <c r="D29" s="123">
        <v>133080938</v>
      </c>
      <c r="E29" s="123">
        <f>D29/B29</f>
        <v>1220926.0366972478</v>
      </c>
      <c r="F29" s="8"/>
      <c r="G29" s="8"/>
      <c r="H29" s="8"/>
      <c r="I29" s="8"/>
      <c r="J29" s="8"/>
      <c r="K29" s="8"/>
      <c r="L29" s="8"/>
      <c r="M29" s="8"/>
      <c r="N29" s="8"/>
    </row>
    <row r="30" spans="1:14" s="8" customFormat="1">
      <c r="A30" s="109" t="s">
        <v>66</v>
      </c>
    </row>
    <row r="31" spans="1:14" s="19" customFormat="1">
      <c r="A31" s="18"/>
    </row>
    <row r="32" spans="1:14">
      <c r="A32" s="19"/>
    </row>
  </sheetData>
  <hyperlinks>
    <hyperlink ref="A2" location="Sommaire!A1" display="Retour au menu &quot;Production cinématographique&quot;"/>
  </hyperlinks>
  <pageMargins left="0.74803149606299213" right="0.74803149606299213" top="0.78740157480314965" bottom="0.78740157480314965" header="0.39370078740157483" footer="0.39370078740157483"/>
  <pageSetup paperSize="9" pageOrder="overThenDown" orientation="portrait" r:id="rId1"/>
  <headerFooter alignWithMargins="0">
    <oddFooter>&amp;L&amp;"Arial,Gras italique"&amp;9&amp;G&amp;R&amp;"Arial,Gras italique"&amp;9Production cinématographique</oddFooter>
  </headerFooter>
  <legacyDrawingHF r:id="rId2"/>
</worksheet>
</file>

<file path=xl/worksheets/sheet15.xml><?xml version="1.0" encoding="utf-8"?>
<worksheet xmlns="http://schemas.openxmlformats.org/spreadsheetml/2006/main" xmlns:r="http://schemas.openxmlformats.org/officeDocument/2006/relationships">
  <sheetPr codeName="Feuil19"/>
  <dimension ref="A1:L31"/>
  <sheetViews>
    <sheetView workbookViewId="0"/>
  </sheetViews>
  <sheetFormatPr baseColWidth="10" defaultRowHeight="12"/>
  <cols>
    <col min="1" max="1" width="6.28515625" style="68" customWidth="1"/>
    <col min="2" max="2" width="13" style="68" bestFit="1" customWidth="1"/>
    <col min="3" max="3" width="7.7109375" style="68" bestFit="1" customWidth="1"/>
    <col min="4" max="4" width="14.42578125" style="74" bestFit="1" customWidth="1"/>
    <col min="5" max="5" width="16.85546875" style="68" bestFit="1" customWidth="1"/>
    <col min="6" max="6" width="13.7109375" style="68" bestFit="1" customWidth="1"/>
    <col min="7" max="7" width="19.85546875" style="75" bestFit="1" customWidth="1"/>
    <col min="8" max="8" width="7" style="68" customWidth="1"/>
    <col min="9" max="16384" width="11.42578125" style="68"/>
  </cols>
  <sheetData>
    <row r="1" spans="1:12" s="1" customFormat="1" ht="12.75">
      <c r="B1" s="3"/>
      <c r="C1" s="3"/>
      <c r="D1" s="3"/>
      <c r="E1" s="3"/>
      <c r="F1" s="3"/>
      <c r="G1" s="3"/>
      <c r="H1" s="3"/>
      <c r="I1" s="3"/>
      <c r="J1" s="3"/>
      <c r="K1" s="3"/>
      <c r="L1" s="3"/>
    </row>
    <row r="2" spans="1:12" s="5" customFormat="1" ht="12.75">
      <c r="A2" s="6" t="s">
        <v>39</v>
      </c>
      <c r="B2" s="4"/>
      <c r="C2" s="4"/>
      <c r="D2" s="4"/>
      <c r="E2" s="4"/>
      <c r="F2" s="4"/>
      <c r="G2" s="4"/>
      <c r="H2" s="4"/>
      <c r="I2" s="4"/>
      <c r="J2" s="4"/>
      <c r="K2" s="4"/>
      <c r="L2" s="4"/>
    </row>
    <row r="3" spans="1:12" s="1" customFormat="1" ht="12.75">
      <c r="B3" s="3"/>
      <c r="C3" s="3"/>
      <c r="D3" s="3"/>
      <c r="E3" s="3"/>
      <c r="F3" s="3"/>
      <c r="G3" s="3"/>
      <c r="H3" s="3"/>
      <c r="I3" s="3"/>
      <c r="J3" s="3"/>
      <c r="K3" s="3"/>
      <c r="L3" s="3"/>
    </row>
    <row r="4" spans="1:12" s="1" customFormat="1" ht="12.75">
      <c r="B4" s="3"/>
      <c r="C4" s="3"/>
      <c r="D4" s="3"/>
      <c r="E4" s="3"/>
      <c r="F4" s="3"/>
      <c r="G4" s="3"/>
      <c r="H4" s="3"/>
      <c r="I4" s="3"/>
      <c r="J4" s="3"/>
      <c r="K4" s="3"/>
      <c r="L4" s="3"/>
    </row>
    <row r="5" spans="1:12" s="22" customFormat="1" ht="12.75">
      <c r="A5" s="21" t="s">
        <v>15</v>
      </c>
      <c r="D5" s="69"/>
      <c r="G5" s="70"/>
    </row>
    <row r="6" spans="1:12" s="7" customFormat="1" ht="3" customHeight="1">
      <c r="D6" s="71"/>
      <c r="G6" s="72"/>
    </row>
    <row r="7" spans="1:12" ht="24">
      <c r="A7" s="44"/>
      <c r="B7" s="44" t="s">
        <v>16</v>
      </c>
      <c r="C7" s="159" t="s">
        <v>93</v>
      </c>
      <c r="D7" s="44" t="s">
        <v>29</v>
      </c>
      <c r="E7" s="102" t="s">
        <v>62</v>
      </c>
      <c r="F7" s="44" t="s">
        <v>97</v>
      </c>
      <c r="G7" s="73" t="s">
        <v>98</v>
      </c>
    </row>
    <row r="8" spans="1:12">
      <c r="A8" s="58">
        <v>1994</v>
      </c>
      <c r="B8" s="65">
        <v>14</v>
      </c>
      <c r="C8" s="65">
        <v>12</v>
      </c>
      <c r="D8" s="76">
        <v>12699003.140000001</v>
      </c>
      <c r="E8" s="103">
        <f t="shared" ref="E8:E26" si="0">D8/B8</f>
        <v>907071.65285714285</v>
      </c>
      <c r="F8" s="76">
        <v>118228786.34</v>
      </c>
      <c r="G8" s="63">
        <f t="shared" ref="G8:G26" si="1">D8/F8*100</f>
        <v>10.741041613571554</v>
      </c>
    </row>
    <row r="9" spans="1:12">
      <c r="A9" s="58">
        <v>1995</v>
      </c>
      <c r="B9" s="65">
        <v>38</v>
      </c>
      <c r="C9" s="65">
        <v>38</v>
      </c>
      <c r="D9" s="76">
        <v>23423791.5</v>
      </c>
      <c r="E9" s="103">
        <f t="shared" si="0"/>
        <v>616415.56578947371</v>
      </c>
      <c r="F9" s="77">
        <v>223994132.24000001</v>
      </c>
      <c r="G9" s="63">
        <f t="shared" si="1"/>
        <v>10.457323710115059</v>
      </c>
    </row>
    <row r="10" spans="1:12">
      <c r="A10" s="58">
        <v>1996</v>
      </c>
      <c r="B10" s="13">
        <v>39</v>
      </c>
      <c r="C10" s="13">
        <v>34</v>
      </c>
      <c r="D10" s="49">
        <v>19597324</v>
      </c>
      <c r="E10" s="103">
        <f t="shared" si="0"/>
        <v>502495.48717948719</v>
      </c>
      <c r="F10" s="36">
        <v>173877912.12</v>
      </c>
      <c r="G10" s="63">
        <f t="shared" si="1"/>
        <v>11.270738048933502</v>
      </c>
    </row>
    <row r="11" spans="1:12">
      <c r="A11" s="58">
        <v>1997</v>
      </c>
      <c r="B11" s="13">
        <v>48</v>
      </c>
      <c r="C11" s="13">
        <v>46</v>
      </c>
      <c r="D11" s="49">
        <v>27677121</v>
      </c>
      <c r="E11" s="103">
        <f t="shared" si="0"/>
        <v>576606.6875</v>
      </c>
      <c r="F11" s="36">
        <v>277115650.42000002</v>
      </c>
      <c r="G11" s="63">
        <f t="shared" si="1"/>
        <v>9.9875705172379128</v>
      </c>
    </row>
    <row r="12" spans="1:12">
      <c r="A12" s="58">
        <v>1998</v>
      </c>
      <c r="B12" s="13">
        <v>59</v>
      </c>
      <c r="C12" s="13">
        <v>59</v>
      </c>
      <c r="D12" s="49">
        <v>27722860</v>
      </c>
      <c r="E12" s="103">
        <f t="shared" si="0"/>
        <v>469878.98305084748</v>
      </c>
      <c r="F12" s="36">
        <v>275240019.24000001</v>
      </c>
      <c r="G12" s="63">
        <f t="shared" si="1"/>
        <v>10.072248968935945</v>
      </c>
    </row>
    <row r="13" spans="1:12">
      <c r="A13" s="58">
        <v>1999</v>
      </c>
      <c r="B13" s="13">
        <v>67</v>
      </c>
      <c r="C13" s="13">
        <v>67</v>
      </c>
      <c r="D13" s="49">
        <v>26091653</v>
      </c>
      <c r="E13" s="103">
        <f t="shared" si="0"/>
        <v>389427.65671641793</v>
      </c>
      <c r="F13" s="36">
        <v>266514758.13</v>
      </c>
      <c r="G13" s="63">
        <f t="shared" si="1"/>
        <v>9.7899467868391259</v>
      </c>
    </row>
    <row r="14" spans="1:12">
      <c r="A14" s="58">
        <v>2000</v>
      </c>
      <c r="B14" s="13">
        <v>59</v>
      </c>
      <c r="C14" s="13">
        <v>58</v>
      </c>
      <c r="D14" s="49">
        <v>39034576</v>
      </c>
      <c r="E14" s="103">
        <f t="shared" si="0"/>
        <v>661602.98305084743</v>
      </c>
      <c r="F14" s="77">
        <v>298614697.61000001</v>
      </c>
      <c r="G14" s="63">
        <f t="shared" si="1"/>
        <v>13.071887054595136</v>
      </c>
    </row>
    <row r="15" spans="1:12">
      <c r="A15" s="58">
        <v>2001</v>
      </c>
      <c r="B15" s="13">
        <v>59</v>
      </c>
      <c r="C15" s="13">
        <v>59</v>
      </c>
      <c r="D15" s="49">
        <v>24775894</v>
      </c>
      <c r="E15" s="103">
        <f t="shared" si="0"/>
        <v>419930.40677966102</v>
      </c>
      <c r="F15" s="36">
        <v>287360124.82999998</v>
      </c>
      <c r="G15" s="63">
        <f t="shared" si="1"/>
        <v>8.6218970062938372</v>
      </c>
    </row>
    <row r="16" spans="1:12">
      <c r="A16" s="58">
        <v>2002</v>
      </c>
      <c r="B16" s="13">
        <v>56</v>
      </c>
      <c r="C16" s="13">
        <v>56</v>
      </c>
      <c r="D16" s="49">
        <v>33264806</v>
      </c>
      <c r="E16" s="103">
        <f t="shared" si="0"/>
        <v>594014.39285714284</v>
      </c>
      <c r="F16" s="77">
        <v>305759833.25</v>
      </c>
      <c r="G16" s="63">
        <f t="shared" si="1"/>
        <v>10.87939041777326</v>
      </c>
    </row>
    <row r="17" spans="1:7">
      <c r="A17" s="58">
        <v>2003</v>
      </c>
      <c r="B17" s="13">
        <v>61</v>
      </c>
      <c r="C17" s="13">
        <v>58</v>
      </c>
      <c r="D17" s="49">
        <v>39230622</v>
      </c>
      <c r="E17" s="103">
        <f t="shared" si="0"/>
        <v>643124.95081967209</v>
      </c>
      <c r="F17" s="36">
        <v>511168143</v>
      </c>
      <c r="G17" s="63">
        <f t="shared" si="1"/>
        <v>7.6747001035234703</v>
      </c>
    </row>
    <row r="18" spans="1:7">
      <c r="A18" s="58">
        <v>2004</v>
      </c>
      <c r="B18" s="13">
        <v>55</v>
      </c>
      <c r="C18" s="13">
        <v>53</v>
      </c>
      <c r="D18" s="49">
        <v>27673626</v>
      </c>
      <c r="E18" s="103">
        <f t="shared" si="0"/>
        <v>503156.83636363636</v>
      </c>
      <c r="F18" s="77">
        <v>408143677</v>
      </c>
      <c r="G18" s="63">
        <f t="shared" si="1"/>
        <v>6.7803637688107559</v>
      </c>
    </row>
    <row r="19" spans="1:7">
      <c r="A19" s="58">
        <v>2005</v>
      </c>
      <c r="B19" s="13">
        <v>78</v>
      </c>
      <c r="C19" s="13">
        <v>70</v>
      </c>
      <c r="D19" s="49">
        <v>31631625</v>
      </c>
      <c r="E19" s="103">
        <f t="shared" si="0"/>
        <v>405533.65384615387</v>
      </c>
      <c r="F19" s="36">
        <v>457955538</v>
      </c>
      <c r="G19" s="63">
        <f t="shared" si="1"/>
        <v>6.9071388760015378</v>
      </c>
    </row>
    <row r="20" spans="1:7">
      <c r="A20" s="58">
        <v>2006</v>
      </c>
      <c r="B20" s="13">
        <v>78</v>
      </c>
      <c r="C20" s="13">
        <v>72</v>
      </c>
      <c r="D20" s="49">
        <v>32781494</v>
      </c>
      <c r="E20" s="103">
        <f t="shared" si="0"/>
        <v>420275.56410256412</v>
      </c>
      <c r="F20" s="77">
        <v>485675009</v>
      </c>
      <c r="G20" s="63">
        <f t="shared" si="1"/>
        <v>6.749676922330587</v>
      </c>
    </row>
    <row r="21" spans="1:7">
      <c r="A21" s="58">
        <v>2007</v>
      </c>
      <c r="B21" s="13">
        <v>88</v>
      </c>
      <c r="C21" s="13">
        <v>82</v>
      </c>
      <c r="D21" s="49">
        <v>40594459</v>
      </c>
      <c r="E21" s="103">
        <f t="shared" si="0"/>
        <v>461300.67045454547</v>
      </c>
      <c r="F21" s="36">
        <v>562948380</v>
      </c>
      <c r="G21" s="63">
        <f t="shared" si="1"/>
        <v>7.2110446432051196</v>
      </c>
    </row>
    <row r="22" spans="1:7">
      <c r="A22" s="58">
        <v>2008</v>
      </c>
      <c r="B22" s="13">
        <v>97</v>
      </c>
      <c r="C22" s="13">
        <v>86</v>
      </c>
      <c r="D22" s="49">
        <v>38338003</v>
      </c>
      <c r="E22" s="103">
        <f t="shared" si="0"/>
        <v>395237.1443298969</v>
      </c>
      <c r="F22" s="77">
        <v>800068472</v>
      </c>
      <c r="G22" s="63">
        <f t="shared" si="1"/>
        <v>4.7918402413937393</v>
      </c>
    </row>
    <row r="23" spans="1:7">
      <c r="A23" s="58">
        <v>2009</v>
      </c>
      <c r="B23" s="13">
        <v>98</v>
      </c>
      <c r="C23" s="13">
        <v>91</v>
      </c>
      <c r="D23" s="49">
        <v>36213093</v>
      </c>
      <c r="E23" s="103">
        <f t="shared" si="0"/>
        <v>369521.35714285716</v>
      </c>
      <c r="F23" s="77">
        <v>651263176</v>
      </c>
      <c r="G23" s="63">
        <f t="shared" si="1"/>
        <v>5.5604392102156872</v>
      </c>
    </row>
    <row r="24" spans="1:7">
      <c r="A24" s="58">
        <v>2010</v>
      </c>
      <c r="B24" s="13">
        <v>108</v>
      </c>
      <c r="C24" s="13">
        <v>100</v>
      </c>
      <c r="D24" s="49">
        <v>50033832</v>
      </c>
      <c r="E24" s="103">
        <f t="shared" si="0"/>
        <v>463276.22222222225</v>
      </c>
      <c r="F24" s="77">
        <v>632492748</v>
      </c>
      <c r="G24" s="63">
        <f t="shared" si="1"/>
        <v>7.9105779723501275</v>
      </c>
    </row>
    <row r="25" spans="1:7">
      <c r="A25" s="58">
        <v>2011</v>
      </c>
      <c r="B25" s="13">
        <v>104</v>
      </c>
      <c r="C25" s="13">
        <v>93</v>
      </c>
      <c r="D25" s="49">
        <v>36431333</v>
      </c>
      <c r="E25" s="103">
        <f t="shared" si="0"/>
        <v>350301.27884615387</v>
      </c>
      <c r="F25" s="77">
        <v>554694036</v>
      </c>
      <c r="G25" s="63">
        <f t="shared" si="1"/>
        <v>6.5678248972556101</v>
      </c>
    </row>
    <row r="26" spans="1:7">
      <c r="A26" s="58">
        <v>2012</v>
      </c>
      <c r="B26" s="13">
        <v>118</v>
      </c>
      <c r="C26" s="13">
        <v>102</v>
      </c>
      <c r="D26" s="49">
        <v>44656150</v>
      </c>
      <c r="E26" s="103">
        <f t="shared" si="0"/>
        <v>378441.94915254239</v>
      </c>
      <c r="F26" s="77">
        <v>630658394</v>
      </c>
      <c r="G26" s="63">
        <f t="shared" si="1"/>
        <v>7.0808777659748401</v>
      </c>
    </row>
    <row r="27" spans="1:7">
      <c r="A27" s="58">
        <v>2013</v>
      </c>
      <c r="B27" s="13">
        <v>99</v>
      </c>
      <c r="C27" s="13">
        <v>91</v>
      </c>
      <c r="D27" s="49">
        <v>32893161</v>
      </c>
      <c r="E27" s="103">
        <f>D27/B27</f>
        <v>332254.15151515149</v>
      </c>
      <c r="F27" s="77">
        <v>443672177</v>
      </c>
      <c r="G27" s="63">
        <f>D27/F27*100</f>
        <v>7.4138435324962924</v>
      </c>
    </row>
    <row r="28" spans="1:7">
      <c r="A28" s="58">
        <v>2014</v>
      </c>
      <c r="B28" s="13">
        <v>103</v>
      </c>
      <c r="C28" s="13">
        <v>89</v>
      </c>
      <c r="D28" s="49">
        <v>33986327</v>
      </c>
      <c r="E28" s="103">
        <f t="shared" ref="E28" si="2">D28/B28</f>
        <v>329964.33980582526</v>
      </c>
      <c r="F28" s="77">
        <v>465847640</v>
      </c>
      <c r="G28" s="63">
        <f t="shared" ref="G28" si="3">D28/F28*100</f>
        <v>7.2955885319071268</v>
      </c>
    </row>
    <row r="29" spans="1:7">
      <c r="A29" s="58">
        <v>2015</v>
      </c>
      <c r="B29" s="13">
        <v>112</v>
      </c>
      <c r="C29" s="13">
        <v>101</v>
      </c>
      <c r="D29" s="49">
        <v>36733804</v>
      </c>
      <c r="E29" s="103">
        <f>D29/B29</f>
        <v>327980.39285714284</v>
      </c>
      <c r="F29" s="77">
        <v>574216211</v>
      </c>
      <c r="G29" s="63">
        <f>D29/F29*100</f>
        <v>6.3972077583856297</v>
      </c>
    </row>
    <row r="30" spans="1:7" s="8" customFormat="1">
      <c r="A30" s="109" t="s">
        <v>66</v>
      </c>
    </row>
    <row r="31" spans="1:7" s="8" customFormat="1">
      <c r="A31" s="18"/>
    </row>
  </sheetData>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legacyDrawingHF r:id="rId2"/>
</worksheet>
</file>

<file path=xl/worksheets/sheet16.xml><?xml version="1.0" encoding="utf-8"?>
<worksheet xmlns="http://schemas.openxmlformats.org/spreadsheetml/2006/main" xmlns:r="http://schemas.openxmlformats.org/officeDocument/2006/relationships">
  <dimension ref="A1:L31"/>
  <sheetViews>
    <sheetView workbookViewId="0"/>
  </sheetViews>
  <sheetFormatPr baseColWidth="10" defaultRowHeight="12"/>
  <cols>
    <col min="1" max="1" width="7.7109375" style="68" customWidth="1"/>
    <col min="2" max="2" width="14.7109375" style="68" customWidth="1"/>
    <col min="3" max="3" width="7.7109375" style="68" bestFit="1" customWidth="1"/>
    <col min="4" max="4" width="7.7109375" style="74" bestFit="1" customWidth="1"/>
    <col min="5" max="5" width="13.5703125" style="68" bestFit="1" customWidth="1"/>
    <col min="6" max="6" width="13.85546875" style="68" customWidth="1"/>
    <col min="7" max="7" width="20.42578125" style="75" customWidth="1"/>
    <col min="8" max="8" width="7" style="68" customWidth="1"/>
    <col min="9" max="16384" width="11.42578125" style="68"/>
  </cols>
  <sheetData>
    <row r="1" spans="1:12" s="1" customFormat="1" ht="12.75">
      <c r="B1" s="3"/>
      <c r="C1" s="3"/>
      <c r="D1" s="3"/>
      <c r="E1" s="3"/>
      <c r="F1" s="3"/>
      <c r="G1" s="3"/>
      <c r="H1" s="3"/>
      <c r="I1" s="3"/>
      <c r="J1" s="3"/>
      <c r="K1" s="3"/>
      <c r="L1" s="3"/>
    </row>
    <row r="2" spans="1:12" s="5" customFormat="1" ht="12.75">
      <c r="A2" s="6" t="s">
        <v>39</v>
      </c>
      <c r="B2" s="4"/>
      <c r="C2" s="4"/>
      <c r="D2" s="4"/>
      <c r="E2" s="4"/>
      <c r="F2" s="4"/>
      <c r="G2" s="4"/>
      <c r="H2" s="4"/>
      <c r="I2" s="4"/>
      <c r="J2" s="4"/>
      <c r="K2" s="4"/>
      <c r="L2" s="4"/>
    </row>
    <row r="3" spans="1:12" s="1" customFormat="1" ht="12.75">
      <c r="B3" s="3"/>
      <c r="C3" s="3"/>
      <c r="D3" s="3"/>
      <c r="E3" s="3"/>
      <c r="F3" s="3"/>
      <c r="G3" s="3"/>
      <c r="H3" s="3"/>
      <c r="I3" s="3"/>
      <c r="J3" s="3"/>
      <c r="K3" s="3"/>
      <c r="L3" s="3"/>
    </row>
    <row r="4" spans="1:12" s="1" customFormat="1" ht="12.75">
      <c r="B4" s="3"/>
      <c r="C4" s="3"/>
      <c r="D4" s="3"/>
      <c r="E4" s="3"/>
      <c r="F4" s="3"/>
      <c r="G4" s="3"/>
      <c r="H4" s="3"/>
      <c r="I4" s="3"/>
      <c r="J4" s="3"/>
      <c r="K4" s="3"/>
      <c r="L4" s="3"/>
    </row>
    <row r="5" spans="1:12" s="22" customFormat="1" ht="12.75">
      <c r="A5" s="21" t="s">
        <v>94</v>
      </c>
      <c r="D5" s="69"/>
      <c r="G5" s="70"/>
    </row>
    <row r="6" spans="1:12" s="7" customFormat="1" ht="3" customHeight="1">
      <c r="D6" s="71"/>
      <c r="G6" s="72"/>
    </row>
    <row r="7" spans="1:12" ht="24">
      <c r="A7" s="44"/>
      <c r="B7" s="44" t="s">
        <v>16</v>
      </c>
      <c r="C7" s="159" t="s">
        <v>93</v>
      </c>
      <c r="D7" s="44" t="s">
        <v>95</v>
      </c>
      <c r="E7" s="102" t="s">
        <v>96</v>
      </c>
      <c r="F7" s="44" t="s">
        <v>97</v>
      </c>
      <c r="G7" s="73" t="s">
        <v>98</v>
      </c>
    </row>
    <row r="8" spans="1:12">
      <c r="A8" s="58">
        <v>1994</v>
      </c>
      <c r="B8" s="65">
        <v>19</v>
      </c>
      <c r="C8" s="65">
        <v>18</v>
      </c>
      <c r="D8" s="76">
        <v>15816585.539999999</v>
      </c>
      <c r="E8" s="103">
        <f>D8/B8</f>
        <v>832451.87052631576</v>
      </c>
      <c r="F8" s="76">
        <v>136290945.90000001</v>
      </c>
      <c r="G8" s="63">
        <f>D8/F8*100</f>
        <v>11.605015605075494</v>
      </c>
    </row>
    <row r="9" spans="1:12">
      <c r="A9" s="58">
        <v>1995</v>
      </c>
      <c r="B9" s="65">
        <v>36</v>
      </c>
      <c r="C9" s="65">
        <v>35</v>
      </c>
      <c r="D9" s="76">
        <v>16033063.140000001</v>
      </c>
      <c r="E9" s="103">
        <f t="shared" ref="E9:E14" si="0">D9/B9</f>
        <v>445362.86499999999</v>
      </c>
      <c r="F9" s="77">
        <v>192618523.16999999</v>
      </c>
      <c r="G9" s="63">
        <f t="shared" ref="G9:G14" si="1">D9/F9*100</f>
        <v>8.3237390029460698</v>
      </c>
    </row>
    <row r="10" spans="1:12">
      <c r="A10" s="58">
        <v>1996</v>
      </c>
      <c r="B10" s="13">
        <v>45</v>
      </c>
      <c r="C10" s="13">
        <v>41</v>
      </c>
      <c r="D10" s="49">
        <v>21518178</v>
      </c>
      <c r="E10" s="103">
        <f t="shared" si="0"/>
        <v>478181.73333333334</v>
      </c>
      <c r="F10" s="36">
        <v>247391213.59999999</v>
      </c>
      <c r="G10" s="63">
        <f t="shared" si="1"/>
        <v>8.6980364770723622</v>
      </c>
    </row>
    <row r="11" spans="1:12">
      <c r="A11" s="58">
        <v>1997</v>
      </c>
      <c r="B11" s="13">
        <v>51</v>
      </c>
      <c r="C11" s="13">
        <v>46</v>
      </c>
      <c r="D11" s="49">
        <v>21370630</v>
      </c>
      <c r="E11" s="103">
        <f t="shared" si="0"/>
        <v>419031.96078431373</v>
      </c>
      <c r="F11" s="36">
        <v>290709152.88999999</v>
      </c>
      <c r="G11" s="63">
        <f t="shared" si="1"/>
        <v>7.3512064506913983</v>
      </c>
    </row>
    <row r="12" spans="1:12">
      <c r="A12" s="58">
        <v>1998</v>
      </c>
      <c r="B12" s="13">
        <v>67</v>
      </c>
      <c r="C12" s="13">
        <v>63</v>
      </c>
      <c r="D12" s="49">
        <v>43973923</v>
      </c>
      <c r="E12" s="103">
        <f t="shared" si="0"/>
        <v>656327.2089552239</v>
      </c>
      <c r="F12" s="36">
        <v>398997565.85000002</v>
      </c>
      <c r="G12" s="63">
        <f t="shared" si="1"/>
        <v>11.021100568952255</v>
      </c>
    </row>
    <row r="13" spans="1:12">
      <c r="A13" s="58">
        <v>1999</v>
      </c>
      <c r="B13" s="13">
        <v>59</v>
      </c>
      <c r="C13" s="13">
        <v>54</v>
      </c>
      <c r="D13" s="49">
        <v>52140619</v>
      </c>
      <c r="E13" s="103">
        <f t="shared" si="0"/>
        <v>883739.30508474575</v>
      </c>
      <c r="F13" s="36">
        <v>338289174.13999999</v>
      </c>
      <c r="G13" s="63">
        <f t="shared" si="1"/>
        <v>15.413032099697569</v>
      </c>
    </row>
    <row r="14" spans="1:12">
      <c r="A14" s="58">
        <v>2000</v>
      </c>
      <c r="B14" s="13">
        <v>60</v>
      </c>
      <c r="C14" s="13">
        <v>59</v>
      </c>
      <c r="D14" s="49">
        <v>37319522</v>
      </c>
      <c r="E14" s="103">
        <f t="shared" si="0"/>
        <v>621992.03333333333</v>
      </c>
      <c r="F14" s="77">
        <v>392831407.08999997</v>
      </c>
      <c r="G14" s="63">
        <f t="shared" si="1"/>
        <v>9.5001370375281322</v>
      </c>
    </row>
    <row r="15" spans="1:12">
      <c r="A15" s="58">
        <v>2001</v>
      </c>
      <c r="B15" s="113" t="s">
        <v>106</v>
      </c>
      <c r="C15" s="113" t="s">
        <v>106</v>
      </c>
      <c r="D15" s="131" t="s">
        <v>106</v>
      </c>
      <c r="E15" s="171" t="s">
        <v>106</v>
      </c>
      <c r="F15" s="116" t="s">
        <v>106</v>
      </c>
      <c r="G15" s="136" t="s">
        <v>106</v>
      </c>
    </row>
    <row r="16" spans="1:12">
      <c r="A16" s="58">
        <v>2002</v>
      </c>
      <c r="B16" s="13">
        <v>96</v>
      </c>
      <c r="C16" s="13">
        <v>86</v>
      </c>
      <c r="D16" s="49">
        <v>69288096</v>
      </c>
      <c r="E16" s="103">
        <f t="shared" ref="E16:E26" si="2">D16/B16</f>
        <v>721751</v>
      </c>
      <c r="F16" s="77">
        <v>521811038.55000001</v>
      </c>
      <c r="G16" s="63">
        <f t="shared" ref="G16:G26" si="3">D16/F16*100</f>
        <v>13.278388320901879</v>
      </c>
    </row>
    <row r="17" spans="1:7">
      <c r="A17" s="58">
        <v>2003</v>
      </c>
      <c r="B17" s="13">
        <v>111</v>
      </c>
      <c r="C17" s="13">
        <v>100</v>
      </c>
      <c r="D17" s="49">
        <v>149743094.63999999</v>
      </c>
      <c r="E17" s="103">
        <f t="shared" si="2"/>
        <v>1349036.8886486485</v>
      </c>
      <c r="F17" s="36">
        <v>812053321.84000003</v>
      </c>
      <c r="G17" s="63">
        <f t="shared" si="3"/>
        <v>18.440056904231724</v>
      </c>
    </row>
    <row r="18" spans="1:7">
      <c r="A18" s="58">
        <v>2004</v>
      </c>
      <c r="B18" s="13">
        <v>131</v>
      </c>
      <c r="C18" s="13">
        <v>114</v>
      </c>
      <c r="D18" s="49">
        <v>136863472</v>
      </c>
      <c r="E18" s="103">
        <f t="shared" si="2"/>
        <v>1044759.3282442748</v>
      </c>
      <c r="F18" s="77">
        <v>766355797</v>
      </c>
      <c r="G18" s="63">
        <f t="shared" si="3"/>
        <v>17.858998723017425</v>
      </c>
    </row>
    <row r="19" spans="1:7">
      <c r="A19" s="58">
        <v>2005</v>
      </c>
      <c r="B19" s="13">
        <v>164</v>
      </c>
      <c r="C19" s="13">
        <v>137</v>
      </c>
      <c r="D19" s="49">
        <v>183583278</v>
      </c>
      <c r="E19" s="103">
        <f t="shared" si="2"/>
        <v>1119410.2317073171</v>
      </c>
      <c r="F19" s="36">
        <v>943462289</v>
      </c>
      <c r="G19" s="63">
        <f t="shared" si="3"/>
        <v>19.458464862923631</v>
      </c>
    </row>
    <row r="20" spans="1:7">
      <c r="A20" s="58">
        <v>2006</v>
      </c>
      <c r="B20" s="13">
        <v>128</v>
      </c>
      <c r="C20" s="13">
        <v>111</v>
      </c>
      <c r="D20" s="49">
        <v>130341157</v>
      </c>
      <c r="E20" s="103">
        <f t="shared" si="2"/>
        <v>1018290.2890625</v>
      </c>
      <c r="F20" s="77">
        <v>743189389</v>
      </c>
      <c r="G20" s="63">
        <f t="shared" si="3"/>
        <v>17.53808099647128</v>
      </c>
    </row>
    <row r="21" spans="1:7">
      <c r="A21" s="58">
        <v>2007</v>
      </c>
      <c r="B21" s="13">
        <v>167</v>
      </c>
      <c r="C21" s="13">
        <v>139</v>
      </c>
      <c r="D21" s="49">
        <v>209508115</v>
      </c>
      <c r="E21" s="103">
        <f t="shared" si="2"/>
        <v>1254539.610778443</v>
      </c>
      <c r="F21" s="36">
        <v>989825986</v>
      </c>
      <c r="G21" s="63">
        <f t="shared" si="3"/>
        <v>21.1661562702194</v>
      </c>
    </row>
    <row r="22" spans="1:7">
      <c r="A22" s="58">
        <v>2008</v>
      </c>
      <c r="B22" s="13">
        <v>171</v>
      </c>
      <c r="C22" s="13">
        <v>144</v>
      </c>
      <c r="D22" s="49">
        <v>345197771</v>
      </c>
      <c r="E22" s="103">
        <f t="shared" si="2"/>
        <v>2018700.4152046784</v>
      </c>
      <c r="F22" s="77">
        <v>1258966571</v>
      </c>
      <c r="G22" s="63">
        <f t="shared" si="3"/>
        <v>27.419137167860512</v>
      </c>
    </row>
    <row r="23" spans="1:7">
      <c r="A23" s="58">
        <v>2009</v>
      </c>
      <c r="B23" s="13">
        <v>154</v>
      </c>
      <c r="C23" s="13">
        <v>121</v>
      </c>
      <c r="D23" s="49">
        <v>159649964</v>
      </c>
      <c r="E23" s="103">
        <f t="shared" si="2"/>
        <v>1036688.077922078</v>
      </c>
      <c r="F23" s="77">
        <v>872508547</v>
      </c>
      <c r="G23" s="63">
        <f t="shared" si="3"/>
        <v>18.297810898120634</v>
      </c>
    </row>
    <row r="24" spans="1:7">
      <c r="A24" s="58">
        <v>2010</v>
      </c>
      <c r="B24" s="13">
        <v>183</v>
      </c>
      <c r="C24" s="13">
        <v>150</v>
      </c>
      <c r="D24" s="49">
        <v>206251933</v>
      </c>
      <c r="E24" s="103">
        <f t="shared" si="2"/>
        <v>1127059.743169399</v>
      </c>
      <c r="F24" s="77">
        <v>1140236511</v>
      </c>
      <c r="G24" s="63">
        <f t="shared" si="3"/>
        <v>18.08852207504869</v>
      </c>
    </row>
    <row r="25" spans="1:7">
      <c r="A25" s="58">
        <v>2011</v>
      </c>
      <c r="B25" s="13">
        <v>197</v>
      </c>
      <c r="C25" s="13">
        <v>157</v>
      </c>
      <c r="D25" s="49">
        <v>241362720</v>
      </c>
      <c r="E25" s="103">
        <f t="shared" si="2"/>
        <v>1225191.4720812184</v>
      </c>
      <c r="F25" s="77">
        <v>1204924997</v>
      </c>
      <c r="G25" s="63">
        <f t="shared" si="3"/>
        <v>20.031348059085872</v>
      </c>
    </row>
    <row r="26" spans="1:7">
      <c r="A26" s="58">
        <v>2012</v>
      </c>
      <c r="B26" s="13">
        <v>198</v>
      </c>
      <c r="C26" s="13">
        <v>152</v>
      </c>
      <c r="D26" s="49">
        <v>223090458</v>
      </c>
      <c r="E26" s="103">
        <f t="shared" si="2"/>
        <v>1126719.4848484849</v>
      </c>
      <c r="F26" s="77">
        <v>1195009710</v>
      </c>
      <c r="G26" s="63">
        <f t="shared" si="3"/>
        <v>18.668505881847604</v>
      </c>
    </row>
    <row r="27" spans="1:7">
      <c r="A27" s="58">
        <v>2013</v>
      </c>
      <c r="B27" s="13">
        <v>198</v>
      </c>
      <c r="C27" s="13">
        <v>157</v>
      </c>
      <c r="D27" s="49">
        <v>273756776</v>
      </c>
      <c r="E27" s="103">
        <f>D27/B27</f>
        <v>1382609.9797979798</v>
      </c>
      <c r="F27" s="77">
        <v>1096478561</v>
      </c>
      <c r="G27" s="63">
        <f>D27/F27*100</f>
        <v>24.966906398090533</v>
      </c>
    </row>
    <row r="28" spans="1:7">
      <c r="A28" s="58">
        <v>2014</v>
      </c>
      <c r="B28" s="13">
        <v>188</v>
      </c>
      <c r="C28" s="13">
        <v>155</v>
      </c>
      <c r="D28" s="49">
        <v>156737261</v>
      </c>
      <c r="E28" s="103">
        <f t="shared" ref="E28" si="4">D28/B28</f>
        <v>833708.83510638296</v>
      </c>
      <c r="F28" s="77">
        <v>855089973</v>
      </c>
      <c r="G28" s="63">
        <f t="shared" ref="G28" si="5">D28/F28*100</f>
        <v>18.32991450596743</v>
      </c>
    </row>
    <row r="29" spans="1:7">
      <c r="A29" s="58">
        <v>2015</v>
      </c>
      <c r="B29" s="13">
        <v>218</v>
      </c>
      <c r="C29" s="13">
        <v>179</v>
      </c>
      <c r="D29" s="49">
        <v>158133360</v>
      </c>
      <c r="E29" s="103">
        <f>D29/B29</f>
        <v>725382.38532110094</v>
      </c>
      <c r="F29" s="77">
        <v>1072401652</v>
      </c>
      <c r="G29" s="63">
        <f>D29/F29*100</f>
        <v>14.745721409985297</v>
      </c>
    </row>
    <row r="30" spans="1:7" s="8" customFormat="1">
      <c r="A30" s="109" t="s">
        <v>66</v>
      </c>
    </row>
    <row r="31" spans="1:7" s="8" customFormat="1">
      <c r="A31" s="18"/>
    </row>
  </sheetData>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legacyDrawingHF r:id="rId2"/>
</worksheet>
</file>

<file path=xl/worksheets/sheet17.xml><?xml version="1.0" encoding="utf-8"?>
<worksheet xmlns="http://schemas.openxmlformats.org/spreadsheetml/2006/main" xmlns:r="http://schemas.openxmlformats.org/officeDocument/2006/relationships">
  <dimension ref="A1:M23"/>
  <sheetViews>
    <sheetView workbookViewId="0"/>
  </sheetViews>
  <sheetFormatPr baseColWidth="10" defaultRowHeight="12"/>
  <cols>
    <col min="1" max="1" width="7.7109375" style="68" customWidth="1"/>
    <col min="2" max="2" width="14.7109375" style="68" customWidth="1"/>
    <col min="3" max="3" width="7.7109375" style="68" bestFit="1" customWidth="1"/>
    <col min="4" max="4" width="7.7109375" style="74" bestFit="1" customWidth="1"/>
    <col min="5" max="5" width="13.5703125" style="68" bestFit="1" customWidth="1"/>
    <col min="6" max="6" width="13.85546875" style="68" customWidth="1"/>
    <col min="7" max="7" width="20.42578125" style="75" customWidth="1"/>
    <col min="8" max="8" width="7" style="68" customWidth="1"/>
    <col min="9" max="16384" width="11.42578125" style="68"/>
  </cols>
  <sheetData>
    <row r="1" spans="1:13" s="1" customFormat="1" ht="12.75">
      <c r="B1" s="3"/>
      <c r="C1" s="3"/>
      <c r="D1" s="3"/>
      <c r="E1" s="3"/>
      <c r="F1" s="3"/>
      <c r="G1" s="3"/>
      <c r="H1" s="3"/>
      <c r="I1" s="3"/>
      <c r="J1" s="3"/>
      <c r="K1" s="3"/>
      <c r="L1" s="3"/>
      <c r="M1" s="3"/>
    </row>
    <row r="2" spans="1:13" s="5" customFormat="1" ht="12.75">
      <c r="A2" s="6" t="s">
        <v>39</v>
      </c>
      <c r="B2" s="4"/>
      <c r="C2" s="4"/>
      <c r="D2" s="4"/>
      <c r="E2" s="4"/>
      <c r="F2" s="4"/>
      <c r="G2" s="4"/>
      <c r="H2" s="4"/>
      <c r="I2" s="4"/>
      <c r="J2" s="4"/>
      <c r="K2" s="4"/>
      <c r="L2" s="4"/>
      <c r="M2" s="4"/>
    </row>
    <row r="3" spans="1:13" s="1" customFormat="1" ht="12.75">
      <c r="B3" s="3"/>
      <c r="C3" s="3"/>
      <c r="D3" s="3"/>
      <c r="E3" s="3"/>
      <c r="F3" s="3"/>
      <c r="G3" s="3"/>
      <c r="H3" s="3"/>
      <c r="I3" s="3"/>
      <c r="J3" s="3"/>
      <c r="K3" s="3"/>
      <c r="L3" s="3"/>
      <c r="M3" s="3"/>
    </row>
    <row r="4" spans="1:13" s="1" customFormat="1" ht="12.75">
      <c r="B4" s="3"/>
      <c r="C4" s="3"/>
      <c r="D4" s="3"/>
      <c r="E4" s="3"/>
      <c r="F4" s="3"/>
      <c r="G4" s="3"/>
      <c r="H4" s="3"/>
      <c r="I4" s="3"/>
      <c r="J4" s="3"/>
      <c r="K4" s="3"/>
      <c r="L4" s="3"/>
      <c r="M4" s="3"/>
    </row>
    <row r="5" spans="1:13" s="22" customFormat="1" ht="12.75">
      <c r="A5" s="21" t="s">
        <v>126</v>
      </c>
      <c r="D5" s="69"/>
      <c r="G5" s="70"/>
    </row>
    <row r="6" spans="1:13" s="7" customFormat="1" ht="3" customHeight="1">
      <c r="D6" s="71"/>
      <c r="G6" s="72"/>
    </row>
    <row r="7" spans="1:13" ht="24">
      <c r="A7" s="44"/>
      <c r="B7" s="44" t="s">
        <v>16</v>
      </c>
      <c r="C7" s="159" t="s">
        <v>93</v>
      </c>
      <c r="D7" s="44" t="s">
        <v>95</v>
      </c>
      <c r="E7" s="102" t="s">
        <v>96</v>
      </c>
      <c r="F7" s="44" t="s">
        <v>97</v>
      </c>
      <c r="G7" s="73" t="s">
        <v>98</v>
      </c>
    </row>
    <row r="8" spans="1:13">
      <c r="A8" s="58">
        <v>2002</v>
      </c>
      <c r="B8" s="13">
        <v>31</v>
      </c>
      <c r="C8" s="13">
        <v>30</v>
      </c>
      <c r="D8" s="49">
        <v>7216341.3799999999</v>
      </c>
      <c r="E8" s="103">
        <f t="shared" ref="E8:E18" si="0">D8/B8</f>
        <v>232785.20580645162</v>
      </c>
      <c r="F8" s="77">
        <v>157829266.41</v>
      </c>
      <c r="G8" s="63">
        <f t="shared" ref="G8:G18" si="1">D8/F8*100</f>
        <v>4.5722454042546161</v>
      </c>
    </row>
    <row r="9" spans="1:13">
      <c r="A9" s="58">
        <v>2003</v>
      </c>
      <c r="B9" s="13">
        <v>40</v>
      </c>
      <c r="C9" s="13">
        <v>39</v>
      </c>
      <c r="D9" s="49">
        <v>9937045</v>
      </c>
      <c r="E9" s="103">
        <f t="shared" si="0"/>
        <v>248426.125</v>
      </c>
      <c r="F9" s="36">
        <v>197163822</v>
      </c>
      <c r="G9" s="63">
        <f t="shared" si="1"/>
        <v>5.0399941019605512</v>
      </c>
    </row>
    <row r="10" spans="1:13">
      <c r="A10" s="58">
        <v>2004</v>
      </c>
      <c r="B10" s="13">
        <v>49</v>
      </c>
      <c r="C10" s="13">
        <v>48</v>
      </c>
      <c r="D10" s="49">
        <v>11263270</v>
      </c>
      <c r="E10" s="103">
        <f t="shared" si="0"/>
        <v>229862.6530612245</v>
      </c>
      <c r="F10" s="77">
        <v>197420709</v>
      </c>
      <c r="G10" s="63">
        <f t="shared" si="1"/>
        <v>5.7052120099518033</v>
      </c>
    </row>
    <row r="11" spans="1:13">
      <c r="A11" s="58">
        <v>2005</v>
      </c>
      <c r="B11" s="13">
        <v>55</v>
      </c>
      <c r="C11" s="13">
        <v>54</v>
      </c>
      <c r="D11" s="49">
        <v>12070500</v>
      </c>
      <c r="E11" s="103">
        <f t="shared" si="0"/>
        <v>219463.63636363635</v>
      </c>
      <c r="F11" s="36">
        <v>209998461</v>
      </c>
      <c r="G11" s="63">
        <f t="shared" si="1"/>
        <v>5.7478992667474831</v>
      </c>
    </row>
    <row r="12" spans="1:13">
      <c r="A12" s="58">
        <v>2006</v>
      </c>
      <c r="B12" s="13">
        <v>59</v>
      </c>
      <c r="C12" s="13">
        <v>55</v>
      </c>
      <c r="D12" s="49">
        <v>13434100</v>
      </c>
      <c r="E12" s="103">
        <f t="shared" si="0"/>
        <v>227696.61016949153</v>
      </c>
      <c r="F12" s="77">
        <v>231327711</v>
      </c>
      <c r="G12" s="63">
        <f t="shared" si="1"/>
        <v>5.8073889815993551</v>
      </c>
    </row>
    <row r="13" spans="1:13">
      <c r="A13" s="58">
        <v>2007</v>
      </c>
      <c r="B13" s="13">
        <v>65</v>
      </c>
      <c r="C13" s="13">
        <v>62</v>
      </c>
      <c r="D13" s="49">
        <v>15863100</v>
      </c>
      <c r="E13" s="103">
        <f t="shared" si="0"/>
        <v>244047.69230769231</v>
      </c>
      <c r="F13" s="36">
        <v>274909486</v>
      </c>
      <c r="G13" s="63">
        <f t="shared" si="1"/>
        <v>5.7702992467855401</v>
      </c>
    </row>
    <row r="14" spans="1:13">
      <c r="A14" s="58">
        <v>2008</v>
      </c>
      <c r="B14" s="13">
        <v>96</v>
      </c>
      <c r="C14" s="13">
        <v>92</v>
      </c>
      <c r="D14" s="49">
        <v>23559100</v>
      </c>
      <c r="E14" s="103">
        <f t="shared" si="0"/>
        <v>245407.29166666666</v>
      </c>
      <c r="F14" s="77">
        <v>527471675</v>
      </c>
      <c r="G14" s="63">
        <f t="shared" si="1"/>
        <v>4.4664199267192881</v>
      </c>
    </row>
    <row r="15" spans="1:13">
      <c r="A15" s="58">
        <v>2009</v>
      </c>
      <c r="B15" s="13">
        <v>90</v>
      </c>
      <c r="C15" s="13">
        <v>85</v>
      </c>
      <c r="D15" s="49">
        <v>19355390</v>
      </c>
      <c r="E15" s="103">
        <f t="shared" si="0"/>
        <v>215059.88888888888</v>
      </c>
      <c r="F15" s="77">
        <v>372338352</v>
      </c>
      <c r="G15" s="63">
        <f t="shared" si="1"/>
        <v>5.1983336919319019</v>
      </c>
    </row>
    <row r="16" spans="1:13">
      <c r="A16" s="58">
        <v>2010</v>
      </c>
      <c r="B16" s="13">
        <v>99</v>
      </c>
      <c r="C16" s="13">
        <v>92</v>
      </c>
      <c r="D16" s="49">
        <v>22009900</v>
      </c>
      <c r="E16" s="103">
        <f t="shared" si="0"/>
        <v>222322.22222222222</v>
      </c>
      <c r="F16" s="77">
        <v>374776112</v>
      </c>
      <c r="G16" s="63">
        <f t="shared" si="1"/>
        <v>5.8728129395824462</v>
      </c>
    </row>
    <row r="17" spans="1:7">
      <c r="A17" s="58">
        <v>2011</v>
      </c>
      <c r="B17" s="13">
        <v>93</v>
      </c>
      <c r="C17" s="13">
        <v>83</v>
      </c>
      <c r="D17" s="49">
        <v>20902687</v>
      </c>
      <c r="E17" s="103">
        <f t="shared" si="0"/>
        <v>224760.07526881719</v>
      </c>
      <c r="F17" s="77">
        <v>377876187</v>
      </c>
      <c r="G17" s="63">
        <f t="shared" si="1"/>
        <v>5.5316232456849681</v>
      </c>
    </row>
    <row r="18" spans="1:7">
      <c r="A18" s="58">
        <v>2012</v>
      </c>
      <c r="B18" s="13">
        <v>84</v>
      </c>
      <c r="C18" s="13">
        <v>79</v>
      </c>
      <c r="D18" s="49">
        <v>16223250</v>
      </c>
      <c r="E18" s="103">
        <f t="shared" si="0"/>
        <v>193133.92857142858</v>
      </c>
      <c r="F18" s="77">
        <v>307357827</v>
      </c>
      <c r="G18" s="63">
        <f t="shared" si="1"/>
        <v>5.2782940842433792</v>
      </c>
    </row>
    <row r="19" spans="1:7">
      <c r="A19" s="58">
        <v>2013</v>
      </c>
      <c r="B19" s="13">
        <v>96</v>
      </c>
      <c r="C19" s="13">
        <v>92</v>
      </c>
      <c r="D19" s="49">
        <v>21555615</v>
      </c>
      <c r="E19" s="103">
        <f>D19/B19</f>
        <v>224537.65625</v>
      </c>
      <c r="F19" s="77">
        <v>317570006</v>
      </c>
      <c r="G19" s="63">
        <f>D19/F19*100</f>
        <v>6.787673455534085</v>
      </c>
    </row>
    <row r="20" spans="1:7">
      <c r="A20" s="58">
        <v>2014</v>
      </c>
      <c r="B20" s="13">
        <v>80</v>
      </c>
      <c r="C20" s="13">
        <v>74</v>
      </c>
      <c r="D20" s="49">
        <v>16044500</v>
      </c>
      <c r="E20" s="103">
        <f t="shared" ref="E20" si="2">D20/B20</f>
        <v>200556.25</v>
      </c>
      <c r="F20" s="77">
        <v>245341822</v>
      </c>
      <c r="G20" s="63">
        <f t="shared" ref="G20" si="3">D20/F20*100</f>
        <v>6.5396514418972567</v>
      </c>
    </row>
    <row r="21" spans="1:7">
      <c r="A21" s="58">
        <v>2015</v>
      </c>
      <c r="B21" s="13">
        <v>112</v>
      </c>
      <c r="C21" s="13">
        <v>99</v>
      </c>
      <c r="D21" s="49">
        <v>21388000</v>
      </c>
      <c r="E21" s="103">
        <f>D21/B21</f>
        <v>190964.28571428571</v>
      </c>
      <c r="F21" s="77">
        <v>373823392</v>
      </c>
      <c r="G21" s="63">
        <f>D21/F21*100</f>
        <v>5.7214183108156051</v>
      </c>
    </row>
    <row r="22" spans="1:7" s="8" customFormat="1">
      <c r="A22" s="109" t="s">
        <v>66</v>
      </c>
    </row>
    <row r="23" spans="1:7" s="8" customFormat="1">
      <c r="A23" s="18"/>
    </row>
  </sheetData>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legacyDrawingHF r:id="rId2"/>
</worksheet>
</file>

<file path=xl/worksheets/sheet18.xml><?xml version="1.0" encoding="utf-8"?>
<worksheet xmlns="http://schemas.openxmlformats.org/spreadsheetml/2006/main" xmlns:r="http://schemas.openxmlformats.org/officeDocument/2006/relationships">
  <sheetPr codeName="Feuil20"/>
  <dimension ref="A1:P44"/>
  <sheetViews>
    <sheetView workbookViewId="0"/>
  </sheetViews>
  <sheetFormatPr baseColWidth="10" defaultRowHeight="12"/>
  <cols>
    <col min="1" max="1" width="18.7109375" style="19" customWidth="1"/>
    <col min="2" max="2" width="12.7109375" style="19" customWidth="1"/>
    <col min="3" max="3" width="4.7109375" style="19" customWidth="1"/>
    <col min="4" max="4" width="19.7109375" style="19" customWidth="1"/>
    <col min="5" max="5" width="12.7109375" style="27" customWidth="1"/>
    <col min="6" max="6" width="12.7109375" style="19" customWidth="1"/>
    <col min="7" max="7" width="11.7109375" style="19" customWidth="1"/>
    <col min="8" max="8" width="15.7109375" style="19" customWidth="1"/>
    <col min="9" max="9" width="10" style="19" bestFit="1" customWidth="1"/>
    <col min="10" max="11" width="7.7109375" style="19" customWidth="1"/>
    <col min="12" max="16384" width="11.42578125" style="19"/>
  </cols>
  <sheetData>
    <row r="1" spans="1:16" s="1" customFormat="1" ht="12.75">
      <c r="B1" s="3"/>
      <c r="C1" s="3"/>
      <c r="D1" s="3"/>
      <c r="E1" s="105"/>
      <c r="F1" s="3"/>
      <c r="G1" s="3"/>
      <c r="H1" s="3"/>
      <c r="I1" s="3"/>
      <c r="J1" s="3"/>
      <c r="K1" s="3"/>
      <c r="L1" s="3"/>
      <c r="M1" s="3"/>
      <c r="N1" s="3"/>
      <c r="O1" s="3"/>
      <c r="P1" s="3"/>
    </row>
    <row r="2" spans="1:16" s="5" customFormat="1" ht="12.75">
      <c r="A2" s="6" t="s">
        <v>39</v>
      </c>
      <c r="B2" s="4"/>
      <c r="C2" s="4"/>
      <c r="D2" s="4"/>
      <c r="E2" s="106"/>
      <c r="F2" s="4"/>
      <c r="G2" s="4"/>
      <c r="H2" s="4"/>
      <c r="I2" s="4"/>
      <c r="J2" s="4"/>
      <c r="K2" s="4"/>
      <c r="L2" s="4"/>
      <c r="M2" s="4"/>
      <c r="N2" s="4"/>
      <c r="O2" s="4"/>
      <c r="P2" s="4"/>
    </row>
    <row r="3" spans="1:16" s="1" customFormat="1" ht="12.75">
      <c r="B3" s="3"/>
      <c r="C3" s="3"/>
      <c r="D3" s="3"/>
      <c r="E3" s="105"/>
      <c r="F3" s="3"/>
      <c r="G3" s="3"/>
      <c r="H3" s="3"/>
      <c r="I3" s="3"/>
      <c r="J3" s="3"/>
      <c r="K3" s="3"/>
      <c r="L3" s="3"/>
      <c r="M3" s="3"/>
      <c r="N3" s="3"/>
      <c r="O3" s="3"/>
      <c r="P3" s="3"/>
    </row>
    <row r="4" spans="1:16" s="1" customFormat="1" ht="12.75">
      <c r="B4" s="3"/>
      <c r="C4" s="3"/>
      <c r="D4" s="3"/>
      <c r="E4" s="105"/>
      <c r="F4" s="3"/>
      <c r="G4" s="3"/>
      <c r="H4" s="3"/>
      <c r="I4" s="3"/>
      <c r="J4" s="3"/>
      <c r="K4" s="3"/>
      <c r="L4" s="3"/>
      <c r="M4" s="3"/>
      <c r="N4" s="3"/>
      <c r="O4" s="3"/>
      <c r="P4" s="3"/>
    </row>
    <row r="5" spans="1:16" s="78" customFormat="1" ht="12.75">
      <c r="A5" s="40" t="s">
        <v>33</v>
      </c>
      <c r="B5" s="40"/>
      <c r="C5" s="40"/>
      <c r="D5" s="40"/>
      <c r="E5" s="198"/>
      <c r="F5" s="40"/>
    </row>
    <row r="6" spans="1:16" s="20" customFormat="1" ht="3" customHeight="1">
      <c r="A6" s="79"/>
      <c r="B6" s="80"/>
      <c r="C6" s="80"/>
      <c r="D6" s="80"/>
      <c r="E6" s="199"/>
      <c r="F6" s="80"/>
    </row>
    <row r="7" spans="1:16" s="20" customFormat="1" ht="24">
      <c r="A7" s="9" t="s">
        <v>129</v>
      </c>
      <c r="B7" s="44" t="s">
        <v>95</v>
      </c>
      <c r="C7" s="81"/>
      <c r="D7" s="28" t="s">
        <v>53</v>
      </c>
      <c r="E7" s="44" t="s">
        <v>134</v>
      </c>
      <c r="F7" s="44" t="s">
        <v>95</v>
      </c>
      <c r="G7" s="81"/>
    </row>
    <row r="8" spans="1:16" s="7" customFormat="1" ht="12.75">
      <c r="A8" s="58">
        <v>1981</v>
      </c>
      <c r="B8" s="45">
        <v>26.7</v>
      </c>
      <c r="C8" s="22"/>
      <c r="D8" s="58">
        <v>1981</v>
      </c>
      <c r="E8" s="113">
        <v>27</v>
      </c>
      <c r="F8" s="45">
        <v>4.2228377774762675</v>
      </c>
      <c r="G8" s="22"/>
      <c r="H8" s="22"/>
    </row>
    <row r="9" spans="1:16" s="7" customFormat="1" ht="12.75">
      <c r="A9" s="58">
        <v>1982</v>
      </c>
      <c r="B9" s="45">
        <v>25.1</v>
      </c>
      <c r="C9" s="22"/>
      <c r="D9" s="58">
        <v>1982</v>
      </c>
      <c r="E9" s="113">
        <v>49</v>
      </c>
      <c r="F9" s="45">
        <v>10.961084339369807</v>
      </c>
      <c r="G9" s="22"/>
      <c r="H9" s="22"/>
    </row>
    <row r="10" spans="1:16" s="7" customFormat="1" ht="12.75">
      <c r="A10" s="58">
        <v>1983</v>
      </c>
      <c r="B10" s="45">
        <v>25.8</v>
      </c>
      <c r="C10" s="22"/>
      <c r="D10" s="58">
        <v>1983</v>
      </c>
      <c r="E10" s="113">
        <v>42</v>
      </c>
      <c r="F10" s="45">
        <v>7.7748998791079291</v>
      </c>
      <c r="G10" s="22"/>
      <c r="H10" s="22"/>
    </row>
    <row r="11" spans="1:16" s="7" customFormat="1" ht="12.75">
      <c r="A11" s="58">
        <v>1984</v>
      </c>
      <c r="B11" s="45">
        <v>28.8</v>
      </c>
      <c r="C11" s="22"/>
      <c r="D11" s="58">
        <v>1984</v>
      </c>
      <c r="E11" s="113">
        <v>40</v>
      </c>
      <c r="F11" s="45">
        <v>8.1712673239251963</v>
      </c>
      <c r="G11" s="22"/>
      <c r="H11" s="22"/>
    </row>
    <row r="12" spans="1:16" s="7" customFormat="1" ht="12.75">
      <c r="A12" s="58">
        <v>1985</v>
      </c>
      <c r="B12" s="45">
        <v>28.5</v>
      </c>
      <c r="C12" s="22"/>
      <c r="D12" s="58">
        <v>1985</v>
      </c>
      <c r="E12" s="113">
        <v>55</v>
      </c>
      <c r="F12" s="45">
        <v>13.354533909997148</v>
      </c>
      <c r="G12" s="22"/>
      <c r="H12" s="22"/>
    </row>
    <row r="13" spans="1:16" s="7" customFormat="1" ht="12.75">
      <c r="A13" s="58">
        <v>1986</v>
      </c>
      <c r="B13" s="45">
        <v>24.8</v>
      </c>
      <c r="C13" s="22"/>
      <c r="D13" s="58">
        <v>1986</v>
      </c>
      <c r="E13" s="113">
        <v>52</v>
      </c>
      <c r="F13" s="45">
        <v>11.433676292805778</v>
      </c>
      <c r="G13" s="22"/>
      <c r="H13" s="22"/>
    </row>
    <row r="14" spans="1:16" s="7" customFormat="1" ht="12.75">
      <c r="A14" s="58">
        <v>1987</v>
      </c>
      <c r="B14" s="45">
        <v>24.1</v>
      </c>
      <c r="C14" s="22"/>
      <c r="D14" s="58">
        <v>1987</v>
      </c>
      <c r="E14" s="113">
        <v>45</v>
      </c>
      <c r="F14" s="45">
        <v>10.046390235945346</v>
      </c>
      <c r="G14" s="22"/>
      <c r="H14" s="22"/>
    </row>
    <row r="15" spans="1:16" s="7" customFormat="1" ht="12.75">
      <c r="A15" s="58">
        <v>1988</v>
      </c>
      <c r="B15" s="45">
        <v>27.7</v>
      </c>
      <c r="C15" s="22"/>
      <c r="D15" s="58">
        <v>1988</v>
      </c>
      <c r="E15" s="113">
        <v>58</v>
      </c>
      <c r="F15" s="45">
        <v>14.23873820997413</v>
      </c>
      <c r="G15" s="22"/>
      <c r="H15" s="22"/>
    </row>
    <row r="16" spans="1:16" s="7" customFormat="1">
      <c r="A16" s="58">
        <v>1989</v>
      </c>
      <c r="B16" s="45">
        <v>36.9</v>
      </c>
      <c r="D16" s="58">
        <v>1989</v>
      </c>
      <c r="E16" s="113">
        <v>45</v>
      </c>
      <c r="F16" s="45">
        <v>11.723329425556859</v>
      </c>
    </row>
    <row r="17" spans="1:6" s="7" customFormat="1">
      <c r="A17" s="58">
        <v>1990</v>
      </c>
      <c r="B17" s="45">
        <v>34.200000000000003</v>
      </c>
      <c r="D17" s="58">
        <v>1990</v>
      </c>
      <c r="E17" s="113">
        <v>48</v>
      </c>
      <c r="F17" s="45">
        <v>14.955248590989958</v>
      </c>
    </row>
    <row r="18" spans="1:6" s="7" customFormat="1">
      <c r="A18" s="58">
        <v>1991</v>
      </c>
      <c r="B18" s="45">
        <v>34.9</v>
      </c>
      <c r="D18" s="58">
        <v>1991</v>
      </c>
      <c r="E18" s="113">
        <v>48</v>
      </c>
      <c r="F18" s="45">
        <v>13.811880961709379</v>
      </c>
    </row>
    <row r="19" spans="1:6" s="7" customFormat="1">
      <c r="A19" s="58">
        <v>1992</v>
      </c>
      <c r="B19" s="45">
        <v>33.299999999999997</v>
      </c>
      <c r="D19" s="58">
        <v>1992</v>
      </c>
      <c r="E19" s="113">
        <v>56</v>
      </c>
      <c r="F19" s="45">
        <v>9.8329616118129692</v>
      </c>
    </row>
    <row r="20" spans="1:6" s="7" customFormat="1">
      <c r="A20" s="58">
        <v>1993</v>
      </c>
      <c r="B20" s="45">
        <v>41.3</v>
      </c>
      <c r="D20" s="58">
        <v>1993</v>
      </c>
      <c r="E20" s="113">
        <v>55</v>
      </c>
      <c r="F20" s="45">
        <v>16.373024451297876</v>
      </c>
    </row>
    <row r="21" spans="1:6" s="7" customFormat="1">
      <c r="A21" s="58">
        <v>1994</v>
      </c>
      <c r="B21" s="45">
        <v>29.4</v>
      </c>
      <c r="D21" s="58">
        <v>1994</v>
      </c>
      <c r="E21" s="113">
        <v>61</v>
      </c>
      <c r="F21" s="45">
        <v>20.2452294891281</v>
      </c>
    </row>
    <row r="22" spans="1:6" s="7" customFormat="1">
      <c r="A22" s="58">
        <v>1995</v>
      </c>
      <c r="B22" s="45">
        <v>36.4</v>
      </c>
      <c r="D22" s="58">
        <v>1995</v>
      </c>
      <c r="E22" s="113">
        <v>50</v>
      </c>
      <c r="F22" s="45">
        <v>14.635105654791397</v>
      </c>
    </row>
    <row r="23" spans="1:6" s="7" customFormat="1">
      <c r="A23" s="58">
        <v>1996</v>
      </c>
      <c r="B23" s="45">
        <v>45.1</v>
      </c>
      <c r="D23" s="58">
        <v>1996</v>
      </c>
      <c r="E23" s="113">
        <v>53</v>
      </c>
      <c r="F23" s="45">
        <v>15.168677215122333</v>
      </c>
    </row>
    <row r="24" spans="1:6" s="7" customFormat="1">
      <c r="A24" s="58">
        <v>1997</v>
      </c>
      <c r="B24" s="45">
        <v>43</v>
      </c>
      <c r="D24" s="58">
        <v>1997</v>
      </c>
      <c r="E24" s="113">
        <v>71</v>
      </c>
      <c r="F24" s="45">
        <v>22.425250435623067</v>
      </c>
    </row>
    <row r="25" spans="1:6" s="7" customFormat="1">
      <c r="A25" s="58">
        <v>1998</v>
      </c>
      <c r="B25" s="45">
        <v>52</v>
      </c>
      <c r="D25" s="58">
        <v>1998</v>
      </c>
      <c r="E25" s="113">
        <v>68</v>
      </c>
      <c r="F25" s="45">
        <v>20.077535570166944</v>
      </c>
    </row>
    <row r="26" spans="1:6" s="7" customFormat="1">
      <c r="A26" s="58">
        <v>1999</v>
      </c>
      <c r="B26" s="45">
        <v>39.4</v>
      </c>
      <c r="D26" s="58">
        <v>1999</v>
      </c>
      <c r="E26" s="113">
        <v>62</v>
      </c>
      <c r="F26" s="45">
        <v>19.574453813283494</v>
      </c>
    </row>
    <row r="27" spans="1:6" s="7" customFormat="1">
      <c r="A27" s="58">
        <v>2000</v>
      </c>
      <c r="B27" s="45">
        <v>50</v>
      </c>
      <c r="D27" s="58">
        <v>2000</v>
      </c>
      <c r="E27" s="113">
        <v>62</v>
      </c>
      <c r="F27" s="45">
        <v>17.821290115053273</v>
      </c>
    </row>
    <row r="28" spans="1:6" s="7" customFormat="1">
      <c r="A28" s="58">
        <v>2001</v>
      </c>
      <c r="B28" s="45">
        <v>52.6</v>
      </c>
      <c r="D28" s="58">
        <v>2001</v>
      </c>
      <c r="E28" s="113">
        <v>80</v>
      </c>
      <c r="F28" s="45">
        <v>20.399999999999999</v>
      </c>
    </row>
    <row r="29" spans="1:6" s="7" customFormat="1">
      <c r="A29" s="58">
        <v>2002</v>
      </c>
      <c r="B29" s="45">
        <v>55.1</v>
      </c>
      <c r="D29" s="58">
        <v>2002</v>
      </c>
      <c r="E29" s="113">
        <v>69</v>
      </c>
      <c r="F29" s="45">
        <v>18.100000000000001</v>
      </c>
    </row>
    <row r="30" spans="1:6" s="7" customFormat="1">
      <c r="A30" s="58">
        <v>2003</v>
      </c>
      <c r="B30" s="45">
        <v>56</v>
      </c>
      <c r="D30" s="58">
        <v>2003</v>
      </c>
      <c r="E30" s="113">
        <v>78</v>
      </c>
      <c r="F30" s="45">
        <v>22.65</v>
      </c>
    </row>
    <row r="31" spans="1:6" s="7" customFormat="1">
      <c r="A31" s="58">
        <v>2004</v>
      </c>
      <c r="B31" s="45">
        <v>53.7</v>
      </c>
      <c r="D31" s="58">
        <v>2004</v>
      </c>
      <c r="E31" s="113">
        <v>84</v>
      </c>
      <c r="F31" s="45">
        <v>23.16</v>
      </c>
    </row>
    <row r="32" spans="1:6" s="7" customFormat="1">
      <c r="A32" s="58">
        <v>2005</v>
      </c>
      <c r="B32" s="45">
        <v>58.5</v>
      </c>
      <c r="D32" s="58">
        <v>2005</v>
      </c>
      <c r="E32" s="113">
        <v>70</v>
      </c>
      <c r="F32" s="45">
        <v>20.399999999999999</v>
      </c>
    </row>
    <row r="33" spans="1:6" s="7" customFormat="1">
      <c r="A33" s="58">
        <v>2006</v>
      </c>
      <c r="B33" s="45">
        <v>57.24</v>
      </c>
      <c r="D33" s="58">
        <v>2006</v>
      </c>
      <c r="E33" s="113">
        <v>77</v>
      </c>
      <c r="F33" s="45">
        <v>19.7</v>
      </c>
    </row>
    <row r="34" spans="1:6" s="7" customFormat="1">
      <c r="A34" s="58">
        <v>2007</v>
      </c>
      <c r="B34" s="45">
        <v>53.77</v>
      </c>
      <c r="D34" s="58">
        <v>2007</v>
      </c>
      <c r="E34" s="113">
        <v>66</v>
      </c>
      <c r="F34" s="45">
        <v>21.4</v>
      </c>
    </row>
    <row r="35" spans="1:6">
      <c r="A35" s="58">
        <v>2008</v>
      </c>
      <c r="B35" s="45">
        <v>58.54</v>
      </c>
      <c r="C35" s="7"/>
      <c r="D35" s="58">
        <v>2008</v>
      </c>
      <c r="E35" s="113">
        <v>78</v>
      </c>
      <c r="F35" s="45">
        <v>22.9</v>
      </c>
    </row>
    <row r="36" spans="1:6">
      <c r="A36" s="58">
        <v>2009</v>
      </c>
      <c r="B36" s="45">
        <v>55.33</v>
      </c>
      <c r="C36" s="7"/>
      <c r="D36" s="58">
        <v>2009</v>
      </c>
      <c r="E36" s="113">
        <v>77</v>
      </c>
      <c r="F36" s="45">
        <v>21.4</v>
      </c>
    </row>
    <row r="37" spans="1:6">
      <c r="A37" s="58">
        <v>2010</v>
      </c>
      <c r="B37" s="63">
        <v>55.7</v>
      </c>
      <c r="C37" s="7"/>
      <c r="D37" s="58">
        <v>2010</v>
      </c>
      <c r="E37" s="112">
        <v>78</v>
      </c>
      <c r="F37" s="63">
        <v>26.9</v>
      </c>
    </row>
    <row r="38" spans="1:6">
      <c r="A38" s="58">
        <v>2011</v>
      </c>
      <c r="B38" s="45">
        <v>52.18</v>
      </c>
      <c r="C38" s="7"/>
      <c r="D38" s="58">
        <v>2011</v>
      </c>
      <c r="E38" s="113">
        <v>85</v>
      </c>
      <c r="F38" s="45">
        <v>19.399999999999999</v>
      </c>
    </row>
    <row r="39" spans="1:6">
      <c r="A39" s="58">
        <v>2012</v>
      </c>
      <c r="B39" s="63">
        <v>45.08</v>
      </c>
      <c r="C39" s="7"/>
      <c r="D39" s="58">
        <v>2012</v>
      </c>
      <c r="E39" s="112">
        <v>78</v>
      </c>
      <c r="F39" s="63">
        <v>23.8</v>
      </c>
    </row>
    <row r="40" spans="1:6">
      <c r="A40" s="58">
        <v>2013</v>
      </c>
      <c r="B40" s="45">
        <v>45.63</v>
      </c>
      <c r="C40" s="7"/>
      <c r="D40" s="58">
        <v>2013</v>
      </c>
      <c r="E40" s="113">
        <v>79</v>
      </c>
      <c r="F40" s="45">
        <v>29.1</v>
      </c>
    </row>
    <row r="41" spans="1:6">
      <c r="A41" s="58">
        <v>2014</v>
      </c>
      <c r="B41" s="63">
        <v>51.47</v>
      </c>
      <c r="C41" s="7"/>
      <c r="D41" s="58">
        <v>2014</v>
      </c>
      <c r="E41" s="112">
        <v>78</v>
      </c>
      <c r="F41" s="63">
        <v>27.5</v>
      </c>
    </row>
    <row r="42" spans="1:6">
      <c r="A42" s="58">
        <v>2015</v>
      </c>
      <c r="B42" s="45">
        <v>41.1</v>
      </c>
      <c r="C42" s="7"/>
      <c r="D42" s="58">
        <v>2015</v>
      </c>
      <c r="E42" s="113">
        <v>77</v>
      </c>
      <c r="F42" s="45">
        <v>26.5</v>
      </c>
    </row>
    <row r="43" spans="1:6" ht="24" customHeight="1">
      <c r="A43" s="209" t="s">
        <v>99</v>
      </c>
      <c r="B43" s="209"/>
      <c r="C43" s="209"/>
      <c r="D43" s="209"/>
      <c r="E43" s="209"/>
      <c r="F43" s="209"/>
    </row>
    <row r="44" spans="1:6" s="8" customFormat="1">
      <c r="A44" s="18"/>
      <c r="E44" s="122"/>
    </row>
  </sheetData>
  <mergeCells count="1">
    <mergeCell ref="A43:F43"/>
  </mergeCells>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horizontalDpi="4294967292" verticalDpi="4294967292" r:id="rId1"/>
  <headerFooter alignWithMargins="0">
    <oddFooter>&amp;L&amp;"Arial,Gras italique"&amp;9&amp;G&amp;R&amp;"Arial,Gras italique"&amp;9Production cinématographique</oddFooter>
  </headerFooter>
  <legacyDrawingHF r:id="rId2"/>
</worksheet>
</file>

<file path=xl/worksheets/sheet19.xml><?xml version="1.0" encoding="utf-8"?>
<worksheet xmlns="http://schemas.openxmlformats.org/spreadsheetml/2006/main" xmlns:r="http://schemas.openxmlformats.org/officeDocument/2006/relationships">
  <sheetPr codeName="Feuil21"/>
  <dimension ref="A1:P48"/>
  <sheetViews>
    <sheetView workbookViewId="0"/>
  </sheetViews>
  <sheetFormatPr baseColWidth="10" defaultRowHeight="12"/>
  <cols>
    <col min="1" max="1" width="12.140625" style="34" customWidth="1"/>
    <col min="2" max="2" width="12.7109375" style="34" customWidth="1"/>
    <col min="3" max="3" width="13.42578125" style="34" customWidth="1"/>
    <col min="4" max="4" width="5.7109375" style="86" customWidth="1"/>
    <col min="5" max="5" width="13.42578125" style="86" customWidth="1"/>
    <col min="6" max="6" width="12.140625" style="87" customWidth="1"/>
    <col min="7" max="7" width="12.140625" style="34" customWidth="1"/>
    <col min="8" max="13" width="6.28515625" style="34" customWidth="1"/>
    <col min="14" max="16384" width="11.42578125" style="34"/>
  </cols>
  <sheetData>
    <row r="1" spans="1:16" s="1" customFormat="1" ht="12.75">
      <c r="B1" s="3"/>
      <c r="C1" s="3"/>
      <c r="D1" s="3"/>
      <c r="E1" s="3"/>
      <c r="F1" s="3"/>
      <c r="G1" s="3"/>
      <c r="H1" s="3"/>
      <c r="I1" s="3"/>
      <c r="J1" s="3"/>
      <c r="K1" s="3"/>
      <c r="L1" s="3"/>
      <c r="M1" s="3"/>
      <c r="N1" s="3"/>
      <c r="O1" s="3"/>
      <c r="P1" s="3"/>
    </row>
    <row r="2" spans="1:16" s="5" customFormat="1" ht="12.75">
      <c r="A2" s="6" t="s">
        <v>39</v>
      </c>
      <c r="B2" s="4"/>
      <c r="C2" s="4"/>
      <c r="D2" s="4"/>
      <c r="E2" s="4"/>
      <c r="F2" s="4"/>
      <c r="G2" s="4"/>
      <c r="H2" s="4"/>
      <c r="I2" s="4"/>
      <c r="J2" s="4"/>
      <c r="K2" s="4"/>
      <c r="L2" s="4"/>
      <c r="M2" s="4"/>
      <c r="N2" s="4"/>
      <c r="O2" s="4"/>
      <c r="P2" s="4"/>
    </row>
    <row r="3" spans="1:16" s="1" customFormat="1" ht="12.75">
      <c r="B3" s="3"/>
      <c r="C3" s="3"/>
      <c r="D3" s="3"/>
      <c r="E3" s="3"/>
      <c r="F3" s="3"/>
      <c r="G3" s="3"/>
      <c r="H3" s="3"/>
      <c r="I3" s="3"/>
      <c r="J3" s="3"/>
      <c r="K3" s="3"/>
      <c r="L3" s="3"/>
      <c r="M3" s="3"/>
      <c r="N3" s="3"/>
      <c r="O3" s="3"/>
      <c r="P3" s="3"/>
    </row>
    <row r="4" spans="1:16" s="1" customFormat="1" ht="12.75">
      <c r="B4" s="3"/>
      <c r="C4" s="3"/>
      <c r="D4" s="3"/>
      <c r="E4" s="3"/>
      <c r="F4" s="3"/>
      <c r="G4" s="3"/>
      <c r="H4" s="3"/>
      <c r="I4" s="3"/>
      <c r="J4" s="3"/>
      <c r="K4" s="3"/>
      <c r="L4" s="3"/>
      <c r="M4" s="3"/>
      <c r="N4" s="3"/>
      <c r="O4" s="3"/>
      <c r="P4" s="3"/>
    </row>
    <row r="5" spans="1:16" s="43" customFormat="1" ht="12.75">
      <c r="A5" s="40" t="s">
        <v>54</v>
      </c>
      <c r="C5" s="40"/>
      <c r="D5" s="82"/>
      <c r="E5" s="82"/>
      <c r="F5" s="83"/>
    </row>
    <row r="6" spans="1:16" s="19" customFormat="1" ht="3" customHeight="1">
      <c r="D6" s="84"/>
      <c r="E6" s="84"/>
      <c r="F6" s="85"/>
    </row>
    <row r="7" spans="1:16" s="84" customFormat="1" ht="24">
      <c r="A7" s="9" t="s">
        <v>135</v>
      </c>
      <c r="B7" s="44" t="s">
        <v>25</v>
      </c>
      <c r="C7" s="44" t="s">
        <v>31</v>
      </c>
      <c r="E7" s="9" t="s">
        <v>136</v>
      </c>
      <c r="F7" s="44" t="s">
        <v>25</v>
      </c>
      <c r="G7" s="44" t="s">
        <v>31</v>
      </c>
    </row>
    <row r="8" spans="1:16" s="19" customFormat="1">
      <c r="A8" s="58">
        <v>1984</v>
      </c>
      <c r="B8" s="13">
        <v>71</v>
      </c>
      <c r="C8" s="172">
        <v>1.0671431206618727</v>
      </c>
      <c r="E8" s="9"/>
      <c r="F8" s="44"/>
      <c r="G8" s="175"/>
    </row>
    <row r="9" spans="1:16" s="19" customFormat="1">
      <c r="A9" s="58">
        <v>1985</v>
      </c>
      <c r="B9" s="13">
        <v>63</v>
      </c>
      <c r="C9" s="172">
        <v>1.0671431206618727</v>
      </c>
      <c r="E9" s="9"/>
      <c r="F9" s="44"/>
      <c r="G9" s="175"/>
    </row>
    <row r="10" spans="1:16" s="19" customFormat="1">
      <c r="A10" s="58">
        <v>1986</v>
      </c>
      <c r="B10" s="61">
        <v>53</v>
      </c>
      <c r="C10" s="173">
        <v>1.0671431206618727</v>
      </c>
      <c r="D10" s="84"/>
      <c r="E10" s="9"/>
      <c r="F10" s="44"/>
      <c r="G10" s="175"/>
    </row>
    <row r="11" spans="1:16" s="19" customFormat="1">
      <c r="A11" s="58">
        <v>1987</v>
      </c>
      <c r="B11" s="61">
        <v>62</v>
      </c>
      <c r="C11" s="173">
        <v>1.0671431206618727</v>
      </c>
      <c r="D11" s="84"/>
      <c r="E11" s="9"/>
      <c r="F11" s="44"/>
      <c r="G11" s="175"/>
    </row>
    <row r="12" spans="1:16" s="19" customFormat="1">
      <c r="A12" s="58">
        <v>1988</v>
      </c>
      <c r="B12" s="89">
        <v>64</v>
      </c>
      <c r="C12" s="173">
        <v>1.1433676292805779</v>
      </c>
      <c r="D12" s="85"/>
      <c r="E12" s="9"/>
      <c r="F12" s="44"/>
      <c r="G12" s="175"/>
    </row>
    <row r="13" spans="1:16" s="19" customFormat="1">
      <c r="A13" s="58">
        <v>1989</v>
      </c>
      <c r="B13" s="13">
        <v>61</v>
      </c>
      <c r="C13" s="172">
        <v>1.1433676292805779</v>
      </c>
      <c r="E13" s="9"/>
      <c r="F13" s="44"/>
      <c r="G13" s="175"/>
    </row>
    <row r="14" spans="1:16" s="19" customFormat="1">
      <c r="A14" s="58">
        <v>1990</v>
      </c>
      <c r="B14" s="13">
        <v>64</v>
      </c>
      <c r="C14" s="172">
        <v>1.2195921378992831</v>
      </c>
      <c r="E14" s="58">
        <v>1990</v>
      </c>
      <c r="F14" s="91">
        <v>53</v>
      </c>
      <c r="G14" s="172">
        <v>0.45734705171223117</v>
      </c>
    </row>
    <row r="15" spans="1:16" s="19" customFormat="1">
      <c r="A15" s="58">
        <v>1991</v>
      </c>
      <c r="B15" s="13">
        <v>59</v>
      </c>
      <c r="C15" s="172">
        <v>1.2195921378992831</v>
      </c>
      <c r="E15" s="58">
        <v>1991</v>
      </c>
      <c r="F15" s="91">
        <v>59</v>
      </c>
      <c r="G15" s="172">
        <v>0.45734705171223117</v>
      </c>
    </row>
    <row r="16" spans="1:16" s="19" customFormat="1">
      <c r="A16" s="58">
        <v>1992</v>
      </c>
      <c r="B16" s="13">
        <v>67</v>
      </c>
      <c r="C16" s="172">
        <v>1.4482656637553986</v>
      </c>
      <c r="E16" s="58">
        <v>1992</v>
      </c>
      <c r="F16" s="95">
        <v>56</v>
      </c>
      <c r="G16" s="173">
        <v>0.53357156033093633</v>
      </c>
    </row>
    <row r="17" spans="1:7" s="19" customFormat="1">
      <c r="A17" s="58">
        <v>1993</v>
      </c>
      <c r="B17" s="13">
        <v>69</v>
      </c>
      <c r="C17" s="172">
        <v>1.4482656637553986</v>
      </c>
      <c r="E17" s="58">
        <v>1993</v>
      </c>
      <c r="F17" s="95">
        <v>60</v>
      </c>
      <c r="G17" s="173">
        <v>0.53357156033093633</v>
      </c>
    </row>
    <row r="18" spans="1:7" s="19" customFormat="1">
      <c r="A18" s="58">
        <v>1994</v>
      </c>
      <c r="B18" s="13">
        <v>57</v>
      </c>
      <c r="C18" s="172">
        <v>1.2805717447942473</v>
      </c>
      <c r="E18" s="58">
        <v>1994</v>
      </c>
      <c r="F18" s="95">
        <v>58</v>
      </c>
      <c r="G18" s="173">
        <v>0.53357156033093633</v>
      </c>
    </row>
    <row r="19" spans="1:7" s="19" customFormat="1">
      <c r="A19" s="58">
        <v>1995</v>
      </c>
      <c r="B19" s="13">
        <v>53</v>
      </c>
      <c r="C19" s="172">
        <v>1.4025309585841754</v>
      </c>
      <c r="E19" s="58"/>
      <c r="F19" s="95"/>
      <c r="G19" s="173"/>
    </row>
    <row r="20" spans="1:7" s="19" customFormat="1">
      <c r="A20" s="58">
        <v>1996</v>
      </c>
      <c r="B20" s="13">
        <v>69</v>
      </c>
      <c r="C20" s="172">
        <v>1.5397350740978448</v>
      </c>
      <c r="E20" s="58"/>
      <c r="F20" s="95"/>
      <c r="G20" s="173"/>
    </row>
    <row r="21" spans="1:7" s="19" customFormat="1">
      <c r="A21" s="58">
        <v>1997</v>
      </c>
      <c r="B21" s="13">
        <v>57</v>
      </c>
      <c r="C21" s="172">
        <v>1.600714680992809</v>
      </c>
      <c r="E21" s="58">
        <v>1997</v>
      </c>
      <c r="F21" s="95">
        <v>57</v>
      </c>
      <c r="G21" s="173">
        <v>0.53357156033093633</v>
      </c>
    </row>
    <row r="22" spans="1:7" s="19" customFormat="1">
      <c r="A22" s="58">
        <v>1998</v>
      </c>
      <c r="B22" s="13">
        <v>63</v>
      </c>
      <c r="C22" s="172">
        <v>1.600714680992809</v>
      </c>
      <c r="E22" s="58">
        <v>1998</v>
      </c>
      <c r="F22" s="95">
        <v>53</v>
      </c>
      <c r="G22" s="173">
        <v>0.53357156033093633</v>
      </c>
    </row>
    <row r="23" spans="1:7" s="19" customFormat="1">
      <c r="A23" s="58">
        <v>1999</v>
      </c>
      <c r="B23" s="13">
        <v>60</v>
      </c>
      <c r="C23" s="172">
        <v>1.600714680992809</v>
      </c>
      <c r="E23" s="58">
        <v>1999</v>
      </c>
      <c r="F23" s="95">
        <v>56</v>
      </c>
      <c r="G23" s="173">
        <v>0.53357156033093633</v>
      </c>
    </row>
    <row r="24" spans="1:7" s="19" customFormat="1">
      <c r="A24" s="58">
        <v>2000</v>
      </c>
      <c r="B24" s="13">
        <v>94</v>
      </c>
      <c r="C24" s="172">
        <v>3.8</v>
      </c>
      <c r="E24" s="58">
        <v>2000</v>
      </c>
      <c r="F24" s="91">
        <v>48</v>
      </c>
      <c r="G24" s="172">
        <v>0.53357156033093633</v>
      </c>
    </row>
    <row r="25" spans="1:7" s="19" customFormat="1">
      <c r="A25" s="58">
        <v>2001</v>
      </c>
      <c r="B25" s="13">
        <v>85</v>
      </c>
      <c r="C25" s="172">
        <v>3.8</v>
      </c>
      <c r="E25" s="58">
        <v>2001</v>
      </c>
      <c r="F25" s="95">
        <v>31</v>
      </c>
      <c r="G25" s="173">
        <v>0.53357156033093633</v>
      </c>
    </row>
    <row r="26" spans="1:7" s="19" customFormat="1">
      <c r="A26" s="58">
        <v>2002</v>
      </c>
      <c r="B26" s="13">
        <v>93</v>
      </c>
      <c r="C26" s="172">
        <v>4.2</v>
      </c>
      <c r="E26" s="58">
        <v>2002</v>
      </c>
      <c r="F26" s="91">
        <v>39</v>
      </c>
      <c r="G26" s="172">
        <v>0.46</v>
      </c>
    </row>
    <row r="27" spans="1:7" s="19" customFormat="1">
      <c r="A27" s="90">
        <v>2003</v>
      </c>
      <c r="B27" s="91">
        <v>92</v>
      </c>
      <c r="C27" s="172">
        <v>3.8</v>
      </c>
      <c r="E27" s="58">
        <v>2003</v>
      </c>
      <c r="F27" s="91">
        <v>37</v>
      </c>
      <c r="G27" s="172">
        <v>0.45300000000000001</v>
      </c>
    </row>
    <row r="28" spans="1:7" s="19" customFormat="1">
      <c r="A28" s="58">
        <v>2004</v>
      </c>
      <c r="B28" s="13">
        <v>86</v>
      </c>
      <c r="C28" s="172">
        <v>3.8</v>
      </c>
      <c r="E28" s="58">
        <v>2004</v>
      </c>
      <c r="F28" s="91">
        <v>23</v>
      </c>
      <c r="G28" s="172">
        <v>0.3</v>
      </c>
    </row>
    <row r="29" spans="1:7" s="19" customFormat="1">
      <c r="A29" s="92">
        <v>2005</v>
      </c>
      <c r="B29" s="93">
        <v>91</v>
      </c>
      <c r="C29" s="174">
        <v>3.8</v>
      </c>
      <c r="E29" s="94">
        <v>2005</v>
      </c>
      <c r="F29" s="93">
        <v>23</v>
      </c>
      <c r="G29" s="174">
        <v>0.3</v>
      </c>
    </row>
    <row r="30" spans="1:7" s="19" customFormat="1">
      <c r="A30" s="94">
        <v>2006</v>
      </c>
      <c r="B30" s="65">
        <v>87</v>
      </c>
      <c r="C30" s="174">
        <v>5.7</v>
      </c>
      <c r="E30" s="58">
        <v>2006</v>
      </c>
      <c r="F30" s="91">
        <v>26</v>
      </c>
      <c r="G30" s="172">
        <v>0.3</v>
      </c>
    </row>
    <row r="31" spans="1:7" s="19" customFormat="1">
      <c r="A31" s="92">
        <v>2007</v>
      </c>
      <c r="B31" s="93">
        <v>87</v>
      </c>
      <c r="C31" s="174">
        <v>5.75</v>
      </c>
      <c r="E31" s="94">
        <v>2007</v>
      </c>
      <c r="F31" s="93">
        <v>27</v>
      </c>
      <c r="G31" s="174">
        <v>0.3</v>
      </c>
    </row>
    <row r="32" spans="1:7" s="19" customFormat="1">
      <c r="A32" s="94">
        <v>2008</v>
      </c>
      <c r="B32" s="65">
        <v>80</v>
      </c>
      <c r="C32" s="177">
        <v>5750000</v>
      </c>
      <c r="E32" s="58">
        <v>2008</v>
      </c>
      <c r="F32" s="91">
        <v>26</v>
      </c>
      <c r="G32" s="178">
        <v>300000</v>
      </c>
    </row>
    <row r="33" spans="1:8" s="19" customFormat="1">
      <c r="A33" s="94">
        <v>2009</v>
      </c>
      <c r="B33" s="65">
        <v>84</v>
      </c>
      <c r="C33" s="177">
        <v>6000000</v>
      </c>
      <c r="E33" s="58">
        <v>2009</v>
      </c>
      <c r="F33" s="91">
        <v>40</v>
      </c>
      <c r="G33" s="178">
        <v>380000</v>
      </c>
    </row>
    <row r="34" spans="1:8" s="19" customFormat="1">
      <c r="A34" s="94">
        <v>2010</v>
      </c>
      <c r="B34" s="65">
        <v>86</v>
      </c>
      <c r="C34" s="177">
        <v>6230000</v>
      </c>
      <c r="E34" s="58">
        <v>2010</v>
      </c>
      <c r="F34" s="93">
        <v>26</v>
      </c>
      <c r="G34" s="177">
        <v>380000</v>
      </c>
    </row>
    <row r="35" spans="1:8" s="19" customFormat="1">
      <c r="A35" s="94">
        <v>2011</v>
      </c>
      <c r="B35" s="65">
        <v>90</v>
      </c>
      <c r="C35" s="177">
        <v>6680000</v>
      </c>
      <c r="D35" s="84"/>
      <c r="E35" s="58">
        <v>2011</v>
      </c>
      <c r="F35" s="91">
        <v>40</v>
      </c>
      <c r="G35" s="178">
        <v>400000</v>
      </c>
    </row>
    <row r="36" spans="1:8" s="84" customFormat="1">
      <c r="A36" s="94">
        <v>2012</v>
      </c>
      <c r="B36" s="65">
        <v>94</v>
      </c>
      <c r="C36" s="177">
        <v>6750000</v>
      </c>
      <c r="E36" s="58">
        <v>2012</v>
      </c>
      <c r="F36" s="93">
        <v>35</v>
      </c>
      <c r="G36" s="177">
        <v>400000</v>
      </c>
    </row>
    <row r="37" spans="1:8" s="84" customFormat="1">
      <c r="A37" s="94">
        <v>2013</v>
      </c>
      <c r="B37" s="65">
        <v>91</v>
      </c>
      <c r="C37" s="177">
        <v>6900000</v>
      </c>
      <c r="E37" s="58">
        <v>2013</v>
      </c>
      <c r="F37" s="91">
        <v>28</v>
      </c>
      <c r="G37" s="178">
        <v>387000</v>
      </c>
      <c r="H37" s="19"/>
    </row>
    <row r="38" spans="1:8" s="84" customFormat="1">
      <c r="A38" s="94">
        <v>2014</v>
      </c>
      <c r="B38" s="65">
        <v>93</v>
      </c>
      <c r="C38" s="177">
        <v>6850000</v>
      </c>
      <c r="E38" s="58">
        <v>2014</v>
      </c>
      <c r="F38" s="93">
        <v>25</v>
      </c>
      <c r="G38" s="177">
        <v>328000</v>
      </c>
      <c r="H38" s="19"/>
    </row>
    <row r="39" spans="1:8" s="84" customFormat="1">
      <c r="A39" s="94">
        <v>2015</v>
      </c>
      <c r="B39" s="65">
        <v>85</v>
      </c>
      <c r="C39" s="177">
        <v>6870000</v>
      </c>
      <c r="E39" s="58">
        <v>2015</v>
      </c>
      <c r="F39" s="91">
        <v>37</v>
      </c>
      <c r="G39" s="178">
        <v>385000</v>
      </c>
      <c r="H39" s="19"/>
    </row>
    <row r="40" spans="1:8" s="8" customFormat="1" ht="24" customHeight="1">
      <c r="A40" s="210" t="s">
        <v>139</v>
      </c>
      <c r="B40" s="210"/>
      <c r="C40" s="210"/>
      <c r="E40" s="206" t="s">
        <v>137</v>
      </c>
      <c r="F40" s="85"/>
      <c r="G40" s="176"/>
    </row>
    <row r="41" spans="1:8">
      <c r="E41" s="84"/>
      <c r="F41" s="85"/>
      <c r="G41" s="19"/>
    </row>
    <row r="42" spans="1:8">
      <c r="E42" s="84"/>
      <c r="F42" s="85"/>
      <c r="G42" s="19"/>
    </row>
    <row r="48" spans="1:8">
      <c r="E48" s="8"/>
      <c r="F48" s="8"/>
      <c r="G48" s="8"/>
    </row>
  </sheetData>
  <mergeCells count="1">
    <mergeCell ref="A40:C40"/>
  </mergeCells>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legacyDrawingHF r:id="rId2"/>
</worksheet>
</file>

<file path=xl/worksheets/sheet2.xml><?xml version="1.0" encoding="utf-8"?>
<worksheet xmlns="http://schemas.openxmlformats.org/spreadsheetml/2006/main" xmlns:r="http://schemas.openxmlformats.org/officeDocument/2006/relationships">
  <sheetPr codeName="Feuil2"/>
  <dimension ref="A1:P48"/>
  <sheetViews>
    <sheetView workbookViewId="0"/>
  </sheetViews>
  <sheetFormatPr baseColWidth="10" defaultRowHeight="12.75"/>
  <cols>
    <col min="1" max="1" width="3.28515625" style="1" customWidth="1"/>
    <col min="2" max="12" width="11.42578125" style="1"/>
    <col min="13" max="13" width="9.85546875" style="1" customWidth="1"/>
    <col min="14" max="16384" width="11.42578125" style="1"/>
  </cols>
  <sheetData>
    <row r="1" spans="1:16">
      <c r="B1" s="3"/>
      <c r="C1" s="3"/>
      <c r="D1" s="3"/>
      <c r="E1" s="3"/>
      <c r="F1" s="3"/>
      <c r="G1" s="3"/>
      <c r="H1" s="3"/>
      <c r="I1" s="3"/>
      <c r="J1" s="3"/>
      <c r="K1" s="3"/>
      <c r="L1" s="3"/>
      <c r="M1" s="3"/>
      <c r="N1" s="3"/>
      <c r="O1" s="3"/>
      <c r="P1" s="3"/>
    </row>
    <row r="2" spans="1:16" s="5" customFormat="1">
      <c r="A2" s="6" t="s">
        <v>39</v>
      </c>
      <c r="B2" s="4"/>
      <c r="C2" s="4"/>
      <c r="D2" s="4"/>
      <c r="E2" s="4"/>
      <c r="F2" s="4"/>
      <c r="G2" s="4"/>
      <c r="H2" s="4"/>
      <c r="I2" s="4"/>
      <c r="J2" s="4"/>
      <c r="K2" s="4"/>
      <c r="L2" s="4"/>
      <c r="M2" s="4"/>
      <c r="N2" s="4"/>
      <c r="O2" s="4"/>
      <c r="P2" s="4"/>
    </row>
    <row r="3" spans="1:16">
      <c r="B3" s="3"/>
      <c r="C3" s="3"/>
      <c r="D3" s="3"/>
      <c r="E3" s="3"/>
      <c r="F3" s="3"/>
      <c r="G3" s="3"/>
      <c r="H3" s="3"/>
      <c r="I3" s="3"/>
      <c r="J3" s="3"/>
      <c r="K3" s="3"/>
      <c r="L3" s="3"/>
      <c r="M3" s="3"/>
      <c r="N3" s="3"/>
      <c r="O3" s="3"/>
      <c r="P3" s="3"/>
    </row>
    <row r="4" spans="1:16">
      <c r="B4" s="3"/>
      <c r="C4" s="3"/>
      <c r="D4" s="3"/>
      <c r="E4" s="3"/>
      <c r="F4" s="3"/>
      <c r="G4" s="3"/>
      <c r="H4" s="3"/>
      <c r="I4" s="3"/>
      <c r="J4" s="3"/>
      <c r="K4" s="3"/>
      <c r="L4" s="3"/>
      <c r="M4" s="3"/>
      <c r="N4" s="3"/>
      <c r="O4" s="3"/>
      <c r="P4" s="3"/>
    </row>
    <row r="5" spans="1:16" s="2" customFormat="1" ht="15.75">
      <c r="A5" s="2" t="s">
        <v>40</v>
      </c>
    </row>
    <row r="6" spans="1:16" ht="3" customHeight="1"/>
    <row r="39" spans="1:1" s="2" customFormat="1" ht="15.75">
      <c r="A39" s="2" t="s">
        <v>41</v>
      </c>
    </row>
    <row r="40" spans="1:1" ht="3" customHeight="1"/>
    <row r="47" spans="1:1" s="2" customFormat="1" ht="15.75">
      <c r="A47" s="2" t="s">
        <v>42</v>
      </c>
    </row>
    <row r="48" spans="1:1" ht="3" customHeight="1"/>
  </sheetData>
  <phoneticPr fontId="2" type="noConversion"/>
  <hyperlinks>
    <hyperlink ref="A2" location="Sommaire!A1" display="Retour au menu &quot;Production cinématographique&quot;"/>
  </hyperlinks>
  <printOptions verticalCentered="1"/>
  <pageMargins left="0.39370078740157483" right="0.39370078740157483" top="0.19685039370078741" bottom="0.19685039370078741" header="0.11811023622047245" footer="0.11811023622047245"/>
  <pageSetup paperSize="9" scale="95" orientation="landscape" r:id="rId1"/>
  <headerFooter alignWithMargins="0">
    <oddFooter>&amp;L&amp;"Arial,Gras italique"&amp;9&amp;G&amp;R&amp;"Arial,Gras italique"&amp;9Production cinématographique</oddFooter>
  </headerFooter>
  <drawing r:id="rId2"/>
  <legacyDrawingHF r:id="rId3"/>
</worksheet>
</file>

<file path=xl/worksheets/sheet3.xml><?xml version="1.0" encoding="utf-8"?>
<worksheet xmlns="http://schemas.openxmlformats.org/spreadsheetml/2006/main" xmlns:r="http://schemas.openxmlformats.org/officeDocument/2006/relationships">
  <sheetPr codeName="Feuil3"/>
  <dimension ref="A1:P82"/>
  <sheetViews>
    <sheetView tabSelected="1" topLeftCell="A43" workbookViewId="0">
      <selection activeCell="G36" sqref="G36:G71"/>
    </sheetView>
  </sheetViews>
  <sheetFormatPr baseColWidth="10" defaultRowHeight="12"/>
  <cols>
    <col min="1" max="1" width="7.7109375" style="19" customWidth="1"/>
    <col min="2" max="2" width="12.85546875" style="19" bestFit="1" customWidth="1"/>
    <col min="3" max="3" width="12" style="19" bestFit="1" customWidth="1"/>
    <col min="4" max="4" width="10.140625" style="19" bestFit="1" customWidth="1"/>
    <col min="5" max="5" width="19.42578125" style="19" bestFit="1" customWidth="1"/>
    <col min="6" max="6" width="13.140625" style="19" bestFit="1" customWidth="1"/>
    <col min="7" max="7" width="7.7109375" style="20" customWidth="1"/>
    <col min="8" max="16384" width="11.42578125" style="19"/>
  </cols>
  <sheetData>
    <row r="1" spans="1:16" s="1" customFormat="1" ht="12.75">
      <c r="B1" s="3"/>
      <c r="C1" s="3"/>
      <c r="D1" s="3"/>
      <c r="E1" s="3"/>
      <c r="F1" s="3"/>
      <c r="G1" s="3"/>
      <c r="H1" s="3"/>
      <c r="I1" s="3"/>
      <c r="J1" s="3"/>
      <c r="K1" s="3"/>
      <c r="L1" s="3"/>
      <c r="M1" s="3"/>
      <c r="N1" s="3"/>
      <c r="O1" s="3"/>
      <c r="P1" s="3"/>
    </row>
    <row r="2" spans="1:16" s="5" customFormat="1" ht="12.75">
      <c r="A2" s="6" t="s">
        <v>39</v>
      </c>
      <c r="B2" s="4"/>
      <c r="C2" s="4"/>
      <c r="D2" s="4"/>
      <c r="E2" s="4"/>
      <c r="F2" s="4"/>
      <c r="G2" s="4"/>
      <c r="H2" s="4"/>
      <c r="I2" s="4"/>
      <c r="J2" s="4"/>
      <c r="K2" s="4"/>
      <c r="L2" s="4"/>
      <c r="M2" s="4"/>
      <c r="N2" s="4"/>
      <c r="O2" s="4"/>
      <c r="P2" s="4"/>
    </row>
    <row r="3" spans="1:16" s="1" customFormat="1" ht="12.75">
      <c r="B3" s="3"/>
      <c r="C3" s="3"/>
      <c r="D3" s="3"/>
      <c r="E3" s="3"/>
      <c r="F3" s="3"/>
      <c r="G3" s="3"/>
      <c r="H3" s="3"/>
      <c r="I3" s="3"/>
      <c r="J3" s="3"/>
      <c r="K3" s="3"/>
      <c r="L3" s="3"/>
      <c r="M3" s="3"/>
      <c r="N3" s="3"/>
      <c r="O3" s="3"/>
      <c r="P3" s="3"/>
    </row>
    <row r="4" spans="1:16" s="1" customFormat="1" ht="12.75">
      <c r="B4" s="3"/>
      <c r="C4" s="3"/>
      <c r="D4" s="3"/>
      <c r="E4" s="3"/>
      <c r="F4" s="3"/>
      <c r="G4" s="3"/>
      <c r="H4" s="3"/>
      <c r="I4" s="3"/>
      <c r="J4" s="3"/>
      <c r="K4" s="3"/>
      <c r="L4" s="3"/>
      <c r="M4" s="3"/>
      <c r="N4" s="3"/>
      <c r="O4" s="3"/>
      <c r="P4" s="3"/>
    </row>
    <row r="5" spans="1:16" s="22" customFormat="1" ht="12.75">
      <c r="A5" s="21" t="s">
        <v>103</v>
      </c>
      <c r="G5" s="21"/>
    </row>
    <row r="6" spans="1:16" s="7" customFormat="1" ht="3" customHeight="1">
      <c r="A6" s="8"/>
      <c r="G6" s="8"/>
    </row>
    <row r="7" spans="1:16" s="7" customFormat="1" ht="25.5">
      <c r="A7" s="61" t="s">
        <v>0</v>
      </c>
      <c r="B7" s="10" t="s">
        <v>1</v>
      </c>
      <c r="C7" s="11" t="s">
        <v>2</v>
      </c>
      <c r="D7" s="11" t="s">
        <v>3</v>
      </c>
      <c r="E7" s="10" t="s">
        <v>4</v>
      </c>
      <c r="F7" s="10" t="s">
        <v>64</v>
      </c>
      <c r="G7" s="12" t="s">
        <v>5</v>
      </c>
    </row>
    <row r="8" spans="1:16" customFormat="1" ht="12.75">
      <c r="A8" s="200">
        <v>1952</v>
      </c>
      <c r="B8" s="201">
        <v>100</v>
      </c>
      <c r="C8" s="202">
        <v>88</v>
      </c>
      <c r="D8" s="202">
        <v>12</v>
      </c>
      <c r="E8" s="201">
        <v>9</v>
      </c>
      <c r="F8" s="201"/>
      <c r="G8" s="203">
        <v>109</v>
      </c>
      <c r="H8" s="204"/>
      <c r="I8" s="204"/>
      <c r="J8" s="204"/>
      <c r="K8" s="204"/>
      <c r="L8" s="204"/>
      <c r="M8" s="204"/>
      <c r="N8" s="204"/>
      <c r="O8" s="204"/>
      <c r="P8" s="204"/>
    </row>
    <row r="9" spans="1:16" customFormat="1" ht="12.75">
      <c r="A9" s="200">
        <v>1953</v>
      </c>
      <c r="B9" s="201">
        <v>95</v>
      </c>
      <c r="C9" s="202">
        <v>67</v>
      </c>
      <c r="D9" s="202">
        <v>28</v>
      </c>
      <c r="E9" s="201">
        <v>17</v>
      </c>
      <c r="F9" s="201"/>
      <c r="G9" s="203">
        <v>112</v>
      </c>
      <c r="H9" s="204"/>
      <c r="I9" s="204"/>
      <c r="J9" s="204"/>
      <c r="K9" s="204"/>
      <c r="L9" s="204"/>
      <c r="M9" s="204"/>
      <c r="N9" s="204"/>
      <c r="O9" s="204"/>
      <c r="P9" s="204"/>
    </row>
    <row r="10" spans="1:16" customFormat="1" ht="12.75">
      <c r="A10" s="200">
        <v>1954</v>
      </c>
      <c r="B10" s="201">
        <v>75</v>
      </c>
      <c r="C10" s="202">
        <v>53</v>
      </c>
      <c r="D10" s="202">
        <v>22</v>
      </c>
      <c r="E10" s="201">
        <v>23</v>
      </c>
      <c r="F10" s="201"/>
      <c r="G10" s="203">
        <v>98</v>
      </c>
      <c r="H10" s="204"/>
      <c r="I10" s="204"/>
      <c r="J10" s="204"/>
      <c r="K10" s="204"/>
      <c r="L10" s="204"/>
      <c r="M10" s="204"/>
      <c r="N10" s="204"/>
      <c r="O10" s="204"/>
      <c r="P10" s="204"/>
    </row>
    <row r="11" spans="1:16" customFormat="1" ht="12.75">
      <c r="A11" s="200">
        <v>1955</v>
      </c>
      <c r="B11" s="201">
        <v>95</v>
      </c>
      <c r="C11" s="202">
        <v>76</v>
      </c>
      <c r="D11" s="202">
        <v>19</v>
      </c>
      <c r="E11" s="201">
        <v>15</v>
      </c>
      <c r="F11" s="201"/>
      <c r="G11" s="203">
        <v>110</v>
      </c>
      <c r="H11" s="204"/>
      <c r="I11" s="204"/>
      <c r="J11" s="204"/>
      <c r="K11" s="204"/>
      <c r="L11" s="204"/>
      <c r="M11" s="204"/>
      <c r="N11" s="204"/>
      <c r="O11" s="204"/>
      <c r="P11" s="204"/>
    </row>
    <row r="12" spans="1:16" customFormat="1" ht="12.75">
      <c r="A12" s="200">
        <v>1956</v>
      </c>
      <c r="B12" s="201">
        <v>116</v>
      </c>
      <c r="C12" s="202">
        <v>90</v>
      </c>
      <c r="D12" s="202">
        <v>26</v>
      </c>
      <c r="E12" s="201">
        <v>13</v>
      </c>
      <c r="F12" s="201"/>
      <c r="G12" s="203">
        <v>129</v>
      </c>
      <c r="H12" s="204"/>
      <c r="I12" s="204"/>
      <c r="J12" s="204"/>
      <c r="K12" s="204"/>
      <c r="L12" s="204"/>
      <c r="M12" s="204"/>
      <c r="N12" s="204"/>
      <c r="O12" s="204"/>
      <c r="P12" s="204"/>
    </row>
    <row r="13" spans="1:16" customFormat="1" ht="12.75">
      <c r="A13" s="200">
        <v>1957</v>
      </c>
      <c r="B13" s="201">
        <v>115</v>
      </c>
      <c r="C13" s="202">
        <v>81</v>
      </c>
      <c r="D13" s="202">
        <v>34</v>
      </c>
      <c r="E13" s="201">
        <v>27</v>
      </c>
      <c r="F13" s="201"/>
      <c r="G13" s="203">
        <v>142</v>
      </c>
      <c r="H13" s="204"/>
      <c r="I13" s="204"/>
      <c r="J13" s="204"/>
      <c r="K13" s="204"/>
      <c r="L13" s="204"/>
      <c r="M13" s="204"/>
      <c r="N13" s="204"/>
      <c r="O13" s="204"/>
      <c r="P13" s="204"/>
    </row>
    <row r="14" spans="1:16" customFormat="1" ht="12.75">
      <c r="A14" s="200">
        <v>1958</v>
      </c>
      <c r="B14" s="201">
        <v>99</v>
      </c>
      <c r="C14" s="202">
        <v>75</v>
      </c>
      <c r="D14" s="202">
        <v>24</v>
      </c>
      <c r="E14" s="201">
        <v>27</v>
      </c>
      <c r="F14" s="201"/>
      <c r="G14" s="203">
        <v>126</v>
      </c>
      <c r="H14" s="204"/>
      <c r="I14" s="204"/>
      <c r="J14" s="204"/>
      <c r="K14" s="204"/>
      <c r="L14" s="204"/>
      <c r="M14" s="204"/>
      <c r="N14" s="204"/>
      <c r="O14" s="204"/>
      <c r="P14" s="204"/>
    </row>
    <row r="15" spans="1:16" customFormat="1" ht="12.75">
      <c r="A15" s="200">
        <v>1959</v>
      </c>
      <c r="B15" s="201">
        <v>103</v>
      </c>
      <c r="C15" s="202">
        <v>68</v>
      </c>
      <c r="D15" s="202">
        <v>35</v>
      </c>
      <c r="E15" s="201">
        <v>36</v>
      </c>
      <c r="F15" s="201"/>
      <c r="G15" s="203">
        <v>139</v>
      </c>
      <c r="H15" s="204"/>
      <c r="I15" s="204"/>
      <c r="J15" s="204"/>
      <c r="K15" s="204"/>
      <c r="L15" s="204"/>
      <c r="M15" s="204"/>
      <c r="N15" s="204"/>
      <c r="O15" s="204"/>
      <c r="P15" s="204"/>
    </row>
    <row r="16" spans="1:16" customFormat="1" ht="12.75">
      <c r="A16" s="200">
        <v>1960</v>
      </c>
      <c r="B16" s="201">
        <v>119</v>
      </c>
      <c r="C16" s="202">
        <v>79</v>
      </c>
      <c r="D16" s="202">
        <v>40</v>
      </c>
      <c r="E16" s="201">
        <v>39</v>
      </c>
      <c r="F16" s="201"/>
      <c r="G16" s="203">
        <v>158</v>
      </c>
      <c r="H16" s="204"/>
      <c r="I16" s="204"/>
      <c r="J16" s="204"/>
      <c r="K16" s="204"/>
      <c r="L16" s="204"/>
      <c r="M16" s="204"/>
      <c r="N16" s="204"/>
      <c r="O16" s="204"/>
      <c r="P16" s="204"/>
    </row>
    <row r="17" spans="1:16" customFormat="1" ht="12.75">
      <c r="A17" s="200">
        <v>1961</v>
      </c>
      <c r="B17" s="201">
        <v>108</v>
      </c>
      <c r="C17" s="202">
        <v>69</v>
      </c>
      <c r="D17" s="202">
        <v>39</v>
      </c>
      <c r="E17" s="201">
        <v>70</v>
      </c>
      <c r="F17" s="201"/>
      <c r="G17" s="203">
        <v>178</v>
      </c>
      <c r="H17" s="204"/>
      <c r="I17" s="204"/>
      <c r="J17" s="204"/>
      <c r="K17" s="204"/>
      <c r="L17" s="204"/>
      <c r="M17" s="204"/>
      <c r="N17" s="204"/>
      <c r="O17" s="204"/>
      <c r="P17" s="204"/>
    </row>
    <row r="18" spans="1:16" customFormat="1" ht="12.75">
      <c r="A18" s="200">
        <v>1962</v>
      </c>
      <c r="B18" s="201">
        <v>82</v>
      </c>
      <c r="C18" s="202">
        <v>45</v>
      </c>
      <c r="D18" s="202">
        <v>37</v>
      </c>
      <c r="E18" s="201">
        <v>68</v>
      </c>
      <c r="F18" s="201"/>
      <c r="G18" s="203">
        <v>150</v>
      </c>
      <c r="H18" s="204"/>
      <c r="I18" s="204"/>
      <c r="J18" s="204"/>
      <c r="K18" s="204"/>
      <c r="L18" s="204"/>
      <c r="M18" s="204"/>
      <c r="N18" s="204"/>
      <c r="O18" s="204"/>
      <c r="P18" s="204"/>
    </row>
    <row r="19" spans="1:16" customFormat="1" ht="12.75">
      <c r="A19" s="200">
        <v>1963</v>
      </c>
      <c r="B19" s="201">
        <v>87</v>
      </c>
      <c r="C19" s="202">
        <v>37</v>
      </c>
      <c r="D19" s="202">
        <v>50</v>
      </c>
      <c r="E19" s="201">
        <v>74</v>
      </c>
      <c r="F19" s="201"/>
      <c r="G19" s="203">
        <v>161</v>
      </c>
      <c r="H19" s="204"/>
      <c r="I19" s="204"/>
      <c r="J19" s="204"/>
      <c r="K19" s="204"/>
      <c r="L19" s="204"/>
      <c r="M19" s="204"/>
      <c r="N19" s="204"/>
      <c r="O19" s="204"/>
      <c r="P19" s="204"/>
    </row>
    <row r="20" spans="1:16" customFormat="1" ht="12.75">
      <c r="A20" s="200">
        <v>1964</v>
      </c>
      <c r="B20" s="201">
        <v>95</v>
      </c>
      <c r="C20" s="202">
        <v>45</v>
      </c>
      <c r="D20" s="202">
        <v>50</v>
      </c>
      <c r="E20" s="201">
        <v>66</v>
      </c>
      <c r="F20" s="201"/>
      <c r="G20" s="203">
        <v>161</v>
      </c>
      <c r="H20" s="204"/>
      <c r="I20" s="204"/>
      <c r="J20" s="204"/>
      <c r="K20" s="204"/>
      <c r="L20" s="204"/>
      <c r="M20" s="204"/>
      <c r="N20" s="204"/>
      <c r="O20" s="204"/>
      <c r="P20" s="204"/>
    </row>
    <row r="21" spans="1:16" customFormat="1" ht="12.75">
      <c r="A21" s="200">
        <v>1965</v>
      </c>
      <c r="B21" s="201">
        <v>90</v>
      </c>
      <c r="C21" s="202">
        <v>34</v>
      </c>
      <c r="D21" s="202">
        <v>56</v>
      </c>
      <c r="E21" s="201">
        <v>61</v>
      </c>
      <c r="F21" s="201"/>
      <c r="G21" s="203">
        <v>151</v>
      </c>
      <c r="H21" s="204"/>
      <c r="I21" s="204"/>
      <c r="J21" s="204"/>
      <c r="K21" s="204"/>
      <c r="L21" s="204"/>
      <c r="M21" s="204"/>
      <c r="N21" s="204"/>
      <c r="O21" s="204"/>
      <c r="P21" s="204"/>
    </row>
    <row r="22" spans="1:16" customFormat="1" ht="12.75">
      <c r="A22" s="200">
        <v>1966</v>
      </c>
      <c r="B22" s="201">
        <v>95</v>
      </c>
      <c r="C22" s="202">
        <v>45</v>
      </c>
      <c r="D22" s="202">
        <v>50</v>
      </c>
      <c r="E22" s="201">
        <v>35</v>
      </c>
      <c r="F22" s="201"/>
      <c r="G22" s="203">
        <v>130</v>
      </c>
      <c r="H22" s="204"/>
      <c r="I22" s="204"/>
      <c r="J22" s="204"/>
      <c r="K22" s="204"/>
      <c r="L22" s="204"/>
      <c r="M22" s="204"/>
      <c r="N22" s="204"/>
      <c r="O22" s="204"/>
      <c r="P22" s="204"/>
    </row>
    <row r="23" spans="1:16" customFormat="1" ht="12.75">
      <c r="A23" s="200">
        <v>1967</v>
      </c>
      <c r="B23" s="201">
        <v>87</v>
      </c>
      <c r="C23" s="202">
        <v>47</v>
      </c>
      <c r="D23" s="202">
        <v>40</v>
      </c>
      <c r="E23" s="201">
        <v>33</v>
      </c>
      <c r="F23" s="201"/>
      <c r="G23" s="203">
        <v>120</v>
      </c>
      <c r="H23" s="204"/>
      <c r="I23" s="204"/>
      <c r="J23" s="204"/>
      <c r="K23" s="204"/>
      <c r="L23" s="204"/>
      <c r="M23" s="204"/>
      <c r="N23" s="204"/>
      <c r="O23" s="204"/>
      <c r="P23" s="204"/>
    </row>
    <row r="24" spans="1:16" customFormat="1" ht="12.75">
      <c r="A24" s="200">
        <v>1968</v>
      </c>
      <c r="B24" s="201">
        <v>92</v>
      </c>
      <c r="C24" s="202">
        <v>49</v>
      </c>
      <c r="D24" s="202">
        <v>43</v>
      </c>
      <c r="E24" s="201">
        <v>26</v>
      </c>
      <c r="F24" s="201"/>
      <c r="G24" s="203">
        <v>118</v>
      </c>
      <c r="H24" s="204"/>
      <c r="I24" s="204"/>
      <c r="J24" s="204"/>
      <c r="K24" s="204"/>
      <c r="L24" s="204"/>
      <c r="M24" s="204"/>
      <c r="N24" s="204"/>
      <c r="O24" s="204"/>
      <c r="P24" s="204"/>
    </row>
    <row r="25" spans="1:16" customFormat="1" ht="12.75">
      <c r="A25" s="200">
        <v>1969</v>
      </c>
      <c r="B25" s="201">
        <v>119</v>
      </c>
      <c r="C25" s="202">
        <v>70</v>
      </c>
      <c r="D25" s="202">
        <v>49</v>
      </c>
      <c r="E25" s="201">
        <v>35</v>
      </c>
      <c r="F25" s="201"/>
      <c r="G25" s="203">
        <v>154</v>
      </c>
      <c r="H25" s="204"/>
      <c r="I25" s="204"/>
      <c r="J25" s="204"/>
      <c r="K25" s="204"/>
      <c r="L25" s="204"/>
      <c r="M25" s="204"/>
      <c r="N25" s="204"/>
      <c r="O25" s="204"/>
      <c r="P25" s="204"/>
    </row>
    <row r="26" spans="1:16" customFormat="1" ht="12.75">
      <c r="A26" s="200">
        <v>1970</v>
      </c>
      <c r="B26" s="201">
        <v>110</v>
      </c>
      <c r="C26" s="202">
        <v>66</v>
      </c>
      <c r="D26" s="202">
        <v>44</v>
      </c>
      <c r="E26" s="201">
        <v>28</v>
      </c>
      <c r="F26" s="201"/>
      <c r="G26" s="203">
        <v>138</v>
      </c>
      <c r="H26" s="204"/>
      <c r="I26" s="204"/>
      <c r="J26" s="204"/>
      <c r="K26" s="204"/>
      <c r="L26" s="204"/>
      <c r="M26" s="204"/>
      <c r="N26" s="204"/>
      <c r="O26" s="204"/>
      <c r="P26" s="204"/>
    </row>
    <row r="27" spans="1:16" customFormat="1" ht="12.75">
      <c r="A27" s="200">
        <v>1971</v>
      </c>
      <c r="B27" s="201">
        <v>102</v>
      </c>
      <c r="C27" s="202">
        <v>67</v>
      </c>
      <c r="D27" s="202">
        <v>35</v>
      </c>
      <c r="E27" s="201">
        <v>25</v>
      </c>
      <c r="F27" s="201"/>
      <c r="G27" s="203">
        <v>127</v>
      </c>
      <c r="H27" s="204"/>
      <c r="I27" s="204"/>
      <c r="J27" s="204"/>
      <c r="K27" s="204"/>
      <c r="L27" s="204"/>
      <c r="M27" s="204"/>
      <c r="N27" s="204"/>
      <c r="O27" s="204"/>
      <c r="P27" s="204"/>
    </row>
    <row r="28" spans="1:16" customFormat="1" ht="12.75">
      <c r="A28" s="200">
        <v>1972</v>
      </c>
      <c r="B28" s="201">
        <v>120</v>
      </c>
      <c r="C28" s="202">
        <v>71</v>
      </c>
      <c r="D28" s="202">
        <v>49</v>
      </c>
      <c r="E28" s="201">
        <v>49</v>
      </c>
      <c r="F28" s="201"/>
      <c r="G28" s="203">
        <v>169</v>
      </c>
      <c r="H28" s="204"/>
      <c r="I28" s="204"/>
      <c r="J28" s="204"/>
      <c r="K28" s="204"/>
      <c r="L28" s="204"/>
      <c r="M28" s="204"/>
      <c r="N28" s="204"/>
      <c r="O28" s="204"/>
      <c r="P28" s="204"/>
    </row>
    <row r="29" spans="1:16" customFormat="1" ht="12.75">
      <c r="A29" s="200">
        <v>1973</v>
      </c>
      <c r="B29" s="201">
        <v>153</v>
      </c>
      <c r="C29" s="202">
        <v>97</v>
      </c>
      <c r="D29" s="202">
        <v>56</v>
      </c>
      <c r="E29" s="201">
        <v>47</v>
      </c>
      <c r="F29" s="201"/>
      <c r="G29" s="203">
        <v>200</v>
      </c>
      <c r="H29" s="204"/>
      <c r="I29" s="204"/>
      <c r="J29" s="204"/>
      <c r="K29" s="204"/>
      <c r="L29" s="204"/>
      <c r="M29" s="204"/>
      <c r="N29" s="204"/>
      <c r="O29" s="204"/>
      <c r="P29" s="204"/>
    </row>
    <row r="30" spans="1:16" customFormat="1" ht="12.75">
      <c r="A30" s="200">
        <v>1974</v>
      </c>
      <c r="B30" s="201">
        <v>182</v>
      </c>
      <c r="C30" s="202">
        <v>137</v>
      </c>
      <c r="D30" s="202">
        <v>45</v>
      </c>
      <c r="E30" s="201">
        <v>52</v>
      </c>
      <c r="F30" s="201"/>
      <c r="G30" s="203">
        <v>234</v>
      </c>
      <c r="H30" s="204"/>
      <c r="I30" s="204"/>
      <c r="J30" s="204"/>
      <c r="K30" s="204"/>
      <c r="L30" s="204"/>
      <c r="M30" s="204"/>
      <c r="N30" s="204"/>
      <c r="O30" s="204"/>
      <c r="P30" s="204"/>
    </row>
    <row r="31" spans="1:16" customFormat="1" ht="12.75">
      <c r="A31" s="200">
        <v>1975</v>
      </c>
      <c r="B31" s="201">
        <v>197</v>
      </c>
      <c r="C31" s="202">
        <v>160</v>
      </c>
      <c r="D31" s="202">
        <v>37</v>
      </c>
      <c r="E31" s="201">
        <v>25</v>
      </c>
      <c r="F31" s="201"/>
      <c r="G31" s="203">
        <v>222</v>
      </c>
      <c r="H31" s="204"/>
      <c r="I31" s="204"/>
      <c r="J31" s="204"/>
      <c r="K31" s="204"/>
      <c r="L31" s="204"/>
      <c r="M31" s="204"/>
      <c r="N31" s="204"/>
      <c r="O31" s="204"/>
      <c r="P31" s="204"/>
    </row>
    <row r="32" spans="1:16" customFormat="1" ht="12.75">
      <c r="A32" s="200">
        <v>1976</v>
      </c>
      <c r="B32" s="201">
        <v>190</v>
      </c>
      <c r="C32" s="202">
        <v>170</v>
      </c>
      <c r="D32" s="202">
        <v>20</v>
      </c>
      <c r="E32" s="201">
        <v>24</v>
      </c>
      <c r="F32" s="201"/>
      <c r="G32" s="203">
        <v>214</v>
      </c>
      <c r="H32" s="204"/>
      <c r="I32" s="204"/>
      <c r="J32" s="204"/>
      <c r="K32" s="204"/>
      <c r="L32" s="204"/>
      <c r="M32" s="204"/>
      <c r="N32" s="204"/>
      <c r="O32" s="204"/>
      <c r="P32" s="204"/>
    </row>
    <row r="33" spans="1:16" customFormat="1" ht="12.75">
      <c r="A33" s="200">
        <v>1977</v>
      </c>
      <c r="B33" s="201">
        <v>209</v>
      </c>
      <c r="C33" s="202">
        <v>190</v>
      </c>
      <c r="D33" s="202">
        <v>19</v>
      </c>
      <c r="E33" s="201">
        <v>13</v>
      </c>
      <c r="F33" s="201"/>
      <c r="G33" s="203">
        <v>222</v>
      </c>
      <c r="H33" s="204"/>
      <c r="I33" s="204"/>
      <c r="J33" s="204"/>
      <c r="K33" s="204"/>
      <c r="L33" s="204"/>
      <c r="M33" s="204"/>
      <c r="N33" s="204"/>
      <c r="O33" s="204"/>
      <c r="P33" s="204"/>
    </row>
    <row r="34" spans="1:16" customFormat="1" ht="12.75">
      <c r="A34" s="200">
        <v>1978</v>
      </c>
      <c r="B34" s="201">
        <v>135</v>
      </c>
      <c r="C34" s="202">
        <v>116</v>
      </c>
      <c r="D34" s="202">
        <v>19</v>
      </c>
      <c r="E34" s="201">
        <v>25</v>
      </c>
      <c r="F34" s="201"/>
      <c r="G34" s="203">
        <v>160</v>
      </c>
      <c r="H34" s="204"/>
      <c r="I34" s="204"/>
      <c r="J34" s="204"/>
      <c r="K34" s="204"/>
      <c r="L34" s="204"/>
      <c r="M34" s="204"/>
      <c r="N34" s="204"/>
      <c r="O34" s="204"/>
      <c r="P34" s="204"/>
    </row>
    <row r="35" spans="1:16" customFormat="1" ht="12.75">
      <c r="A35" s="200">
        <v>1979</v>
      </c>
      <c r="B35" s="201">
        <v>152</v>
      </c>
      <c r="C35" s="202">
        <v>126</v>
      </c>
      <c r="D35" s="202">
        <v>26</v>
      </c>
      <c r="E35" s="201">
        <v>22</v>
      </c>
      <c r="F35" s="201"/>
      <c r="G35" s="203">
        <v>174</v>
      </c>
      <c r="H35" s="204"/>
      <c r="I35" s="204"/>
      <c r="J35" s="204"/>
      <c r="K35" s="204"/>
      <c r="L35" s="204"/>
      <c r="M35" s="204"/>
      <c r="N35" s="204"/>
      <c r="O35" s="204"/>
      <c r="P35" s="204"/>
    </row>
    <row r="36" spans="1:16" s="7" customFormat="1">
      <c r="A36" s="58">
        <v>1980</v>
      </c>
      <c r="B36" s="13">
        <v>160</v>
      </c>
      <c r="C36" s="14">
        <v>144</v>
      </c>
      <c r="D36" s="14">
        <v>16</v>
      </c>
      <c r="E36" s="13">
        <v>29</v>
      </c>
      <c r="F36" s="13"/>
      <c r="G36" s="15">
        <f t="shared" ref="G36:G54" si="0">B36+E36+F36</f>
        <v>189</v>
      </c>
    </row>
    <row r="37" spans="1:16" s="7" customFormat="1">
      <c r="A37" s="58">
        <v>1981</v>
      </c>
      <c r="B37" s="13">
        <v>208</v>
      </c>
      <c r="C37" s="14">
        <v>186</v>
      </c>
      <c r="D37" s="14">
        <v>22</v>
      </c>
      <c r="E37" s="13">
        <v>23</v>
      </c>
      <c r="F37" s="13"/>
      <c r="G37" s="15">
        <f t="shared" si="0"/>
        <v>231</v>
      </c>
    </row>
    <row r="38" spans="1:16" s="7" customFormat="1">
      <c r="A38" s="58">
        <v>1982</v>
      </c>
      <c r="B38" s="13">
        <f t="shared" ref="B38:B52" si="1">C38+D38</f>
        <v>149</v>
      </c>
      <c r="C38" s="14">
        <v>134</v>
      </c>
      <c r="D38" s="14">
        <v>15</v>
      </c>
      <c r="E38" s="13">
        <v>15</v>
      </c>
      <c r="F38" s="13"/>
      <c r="G38" s="15">
        <f t="shared" si="0"/>
        <v>164</v>
      </c>
    </row>
    <row r="39" spans="1:16" s="7" customFormat="1">
      <c r="A39" s="58">
        <v>1983</v>
      </c>
      <c r="B39" s="13">
        <f t="shared" si="1"/>
        <v>118</v>
      </c>
      <c r="C39" s="14">
        <v>101</v>
      </c>
      <c r="D39" s="14">
        <v>17</v>
      </c>
      <c r="E39" s="13">
        <v>13</v>
      </c>
      <c r="F39" s="13"/>
      <c r="G39" s="15">
        <f t="shared" si="0"/>
        <v>131</v>
      </c>
    </row>
    <row r="40" spans="1:16" s="7" customFormat="1">
      <c r="A40" s="58">
        <v>1984</v>
      </c>
      <c r="B40" s="13">
        <f t="shared" si="1"/>
        <v>136</v>
      </c>
      <c r="C40" s="14">
        <v>120</v>
      </c>
      <c r="D40" s="14">
        <v>16</v>
      </c>
      <c r="E40" s="13">
        <v>25</v>
      </c>
      <c r="F40" s="13"/>
      <c r="G40" s="15">
        <f t="shared" si="0"/>
        <v>161</v>
      </c>
    </row>
    <row r="41" spans="1:16" s="7" customFormat="1">
      <c r="A41" s="58">
        <v>1985</v>
      </c>
      <c r="B41" s="13">
        <f t="shared" si="1"/>
        <v>131</v>
      </c>
      <c r="C41" s="14">
        <v>106</v>
      </c>
      <c r="D41" s="14">
        <v>25</v>
      </c>
      <c r="E41" s="13">
        <v>20</v>
      </c>
      <c r="F41" s="13"/>
      <c r="G41" s="15">
        <f t="shared" si="0"/>
        <v>151</v>
      </c>
    </row>
    <row r="42" spans="1:16" s="7" customFormat="1">
      <c r="A42" s="58">
        <v>1986</v>
      </c>
      <c r="B42" s="13">
        <f t="shared" si="1"/>
        <v>112</v>
      </c>
      <c r="C42" s="14">
        <v>97</v>
      </c>
      <c r="D42" s="14">
        <v>15</v>
      </c>
      <c r="E42" s="13">
        <v>22</v>
      </c>
      <c r="F42" s="13"/>
      <c r="G42" s="15">
        <f t="shared" si="0"/>
        <v>134</v>
      </c>
    </row>
    <row r="43" spans="1:16" s="7" customFormat="1">
      <c r="A43" s="58">
        <v>1987</v>
      </c>
      <c r="B43" s="13">
        <f t="shared" si="1"/>
        <v>113</v>
      </c>
      <c r="C43" s="14">
        <v>96</v>
      </c>
      <c r="D43" s="14">
        <v>17</v>
      </c>
      <c r="E43" s="13">
        <v>20</v>
      </c>
      <c r="F43" s="13"/>
      <c r="G43" s="15">
        <f t="shared" si="0"/>
        <v>133</v>
      </c>
    </row>
    <row r="44" spans="1:16" s="8" customFormat="1">
      <c r="A44" s="58">
        <v>1988</v>
      </c>
      <c r="B44" s="13">
        <f t="shared" si="1"/>
        <v>115</v>
      </c>
      <c r="C44" s="14">
        <v>93</v>
      </c>
      <c r="D44" s="14">
        <v>22</v>
      </c>
      <c r="E44" s="13">
        <v>22</v>
      </c>
      <c r="F44" s="16"/>
      <c r="G44" s="15">
        <f t="shared" si="0"/>
        <v>137</v>
      </c>
    </row>
    <row r="45" spans="1:16" s="7" customFormat="1">
      <c r="A45" s="58">
        <v>1989</v>
      </c>
      <c r="B45" s="13">
        <f t="shared" si="1"/>
        <v>101</v>
      </c>
      <c r="C45" s="14">
        <v>66</v>
      </c>
      <c r="D45" s="14">
        <v>35</v>
      </c>
      <c r="E45" s="13">
        <v>35</v>
      </c>
      <c r="F45" s="16"/>
      <c r="G45" s="15">
        <f t="shared" si="0"/>
        <v>136</v>
      </c>
    </row>
    <row r="46" spans="1:16" s="7" customFormat="1">
      <c r="A46" s="58">
        <v>1990</v>
      </c>
      <c r="B46" s="13">
        <f t="shared" si="1"/>
        <v>106</v>
      </c>
      <c r="C46" s="14">
        <v>81</v>
      </c>
      <c r="D46" s="14">
        <v>25</v>
      </c>
      <c r="E46" s="13">
        <v>37</v>
      </c>
      <c r="F46" s="13">
        <v>3</v>
      </c>
      <c r="G46" s="15">
        <f t="shared" si="0"/>
        <v>146</v>
      </c>
    </row>
    <row r="47" spans="1:16" s="7" customFormat="1">
      <c r="A47" s="58">
        <v>1991</v>
      </c>
      <c r="B47" s="13">
        <f t="shared" si="1"/>
        <v>108</v>
      </c>
      <c r="C47" s="14">
        <v>73</v>
      </c>
      <c r="D47" s="14">
        <v>35</v>
      </c>
      <c r="E47" s="13">
        <v>36</v>
      </c>
      <c r="F47" s="13">
        <v>12</v>
      </c>
      <c r="G47" s="15">
        <f t="shared" si="0"/>
        <v>156</v>
      </c>
    </row>
    <row r="48" spans="1:16" s="7" customFormat="1">
      <c r="A48" s="58">
        <v>1992</v>
      </c>
      <c r="B48" s="13">
        <f t="shared" si="1"/>
        <v>113</v>
      </c>
      <c r="C48" s="14">
        <v>72</v>
      </c>
      <c r="D48" s="14">
        <v>41</v>
      </c>
      <c r="E48" s="13">
        <v>31</v>
      </c>
      <c r="F48" s="13">
        <v>11</v>
      </c>
      <c r="G48" s="15">
        <f t="shared" si="0"/>
        <v>155</v>
      </c>
    </row>
    <row r="49" spans="1:7" s="7" customFormat="1">
      <c r="A49" s="58">
        <v>1993</v>
      </c>
      <c r="B49" s="13">
        <f t="shared" si="1"/>
        <v>101</v>
      </c>
      <c r="C49" s="14">
        <v>67</v>
      </c>
      <c r="D49" s="14">
        <v>34</v>
      </c>
      <c r="E49" s="13">
        <v>36</v>
      </c>
      <c r="F49" s="13">
        <v>15</v>
      </c>
      <c r="G49" s="15">
        <f t="shared" si="0"/>
        <v>152</v>
      </c>
    </row>
    <row r="50" spans="1:7" s="7" customFormat="1">
      <c r="A50" s="58">
        <v>1994</v>
      </c>
      <c r="B50" s="13">
        <f t="shared" si="1"/>
        <v>89</v>
      </c>
      <c r="C50" s="14">
        <v>61</v>
      </c>
      <c r="D50" s="14">
        <v>28</v>
      </c>
      <c r="E50" s="13">
        <v>22</v>
      </c>
      <c r="F50" s="13">
        <v>4</v>
      </c>
      <c r="G50" s="15">
        <f t="shared" si="0"/>
        <v>115</v>
      </c>
    </row>
    <row r="51" spans="1:7" s="7" customFormat="1">
      <c r="A51" s="58">
        <v>1995</v>
      </c>
      <c r="B51" s="13">
        <f t="shared" si="1"/>
        <v>97</v>
      </c>
      <c r="C51" s="14">
        <v>63</v>
      </c>
      <c r="D51" s="14">
        <v>34</v>
      </c>
      <c r="E51" s="13">
        <v>32</v>
      </c>
      <c r="F51" s="13">
        <v>12</v>
      </c>
      <c r="G51" s="15">
        <f t="shared" si="0"/>
        <v>141</v>
      </c>
    </row>
    <row r="52" spans="1:7" s="7" customFormat="1">
      <c r="A52" s="58">
        <v>1996</v>
      </c>
      <c r="B52" s="13">
        <f t="shared" si="1"/>
        <v>104</v>
      </c>
      <c r="C52" s="14">
        <v>74</v>
      </c>
      <c r="D52" s="14">
        <v>30</v>
      </c>
      <c r="E52" s="13">
        <v>27</v>
      </c>
      <c r="F52" s="13">
        <v>3</v>
      </c>
      <c r="G52" s="15">
        <f t="shared" si="0"/>
        <v>134</v>
      </c>
    </row>
    <row r="53" spans="1:7" s="7" customFormat="1">
      <c r="A53" s="58">
        <v>1997</v>
      </c>
      <c r="B53" s="13">
        <v>125</v>
      </c>
      <c r="C53" s="14">
        <v>86</v>
      </c>
      <c r="D53" s="14">
        <v>39</v>
      </c>
      <c r="E53" s="13">
        <v>33</v>
      </c>
      <c r="F53" s="13">
        <v>5</v>
      </c>
      <c r="G53" s="15">
        <f t="shared" si="0"/>
        <v>163</v>
      </c>
    </row>
    <row r="54" spans="1:7" s="7" customFormat="1">
      <c r="A54" s="58">
        <v>1998</v>
      </c>
      <c r="B54" s="13">
        <v>148</v>
      </c>
      <c r="C54" s="14">
        <v>102</v>
      </c>
      <c r="D54" s="14">
        <v>46</v>
      </c>
      <c r="E54" s="13">
        <v>32</v>
      </c>
      <c r="F54" s="13">
        <v>3</v>
      </c>
      <c r="G54" s="15">
        <f t="shared" si="0"/>
        <v>183</v>
      </c>
    </row>
    <row r="55" spans="1:7" s="7" customFormat="1">
      <c r="A55" s="58">
        <v>1999</v>
      </c>
      <c r="B55" s="13">
        <v>150</v>
      </c>
      <c r="C55" s="14">
        <v>115</v>
      </c>
      <c r="D55" s="14">
        <v>35</v>
      </c>
      <c r="E55" s="13">
        <v>31</v>
      </c>
      <c r="F55" s="16"/>
      <c r="G55" s="15">
        <f t="shared" ref="G55:G62" si="2">B55+E55</f>
        <v>181</v>
      </c>
    </row>
    <row r="56" spans="1:7" s="7" customFormat="1">
      <c r="A56" s="58">
        <v>2000</v>
      </c>
      <c r="B56" s="13">
        <v>145</v>
      </c>
      <c r="C56" s="14">
        <v>111</v>
      </c>
      <c r="D56" s="14">
        <v>34</v>
      </c>
      <c r="E56" s="13">
        <v>26</v>
      </c>
      <c r="F56" s="16"/>
      <c r="G56" s="15">
        <f t="shared" si="2"/>
        <v>171</v>
      </c>
    </row>
    <row r="57" spans="1:7" s="7" customFormat="1">
      <c r="A57" s="58">
        <v>2001</v>
      </c>
      <c r="B57" s="13">
        <v>172</v>
      </c>
      <c r="C57" s="14">
        <v>126</v>
      </c>
      <c r="D57" s="14">
        <v>46</v>
      </c>
      <c r="E57" s="13">
        <v>32</v>
      </c>
      <c r="F57" s="16"/>
      <c r="G57" s="15">
        <f t="shared" si="2"/>
        <v>204</v>
      </c>
    </row>
    <row r="58" spans="1:7" s="7" customFormat="1">
      <c r="A58" s="58">
        <v>2002</v>
      </c>
      <c r="B58" s="13">
        <v>163</v>
      </c>
      <c r="C58" s="14">
        <v>106</v>
      </c>
      <c r="D58" s="14">
        <v>57</v>
      </c>
      <c r="E58" s="13">
        <v>37</v>
      </c>
      <c r="F58" s="16"/>
      <c r="G58" s="15">
        <f t="shared" si="2"/>
        <v>200</v>
      </c>
    </row>
    <row r="59" spans="1:7" s="7" customFormat="1">
      <c r="A59" s="58">
        <v>2003</v>
      </c>
      <c r="B59" s="13">
        <v>183</v>
      </c>
      <c r="C59" s="14">
        <v>105</v>
      </c>
      <c r="D59" s="14">
        <v>78</v>
      </c>
      <c r="E59" s="13">
        <v>29</v>
      </c>
      <c r="F59" s="16"/>
      <c r="G59" s="15">
        <f t="shared" si="2"/>
        <v>212</v>
      </c>
    </row>
    <row r="60" spans="1:7" s="7" customFormat="1">
      <c r="A60" s="58">
        <v>2004</v>
      </c>
      <c r="B60" s="13">
        <v>167</v>
      </c>
      <c r="C60" s="14">
        <v>130</v>
      </c>
      <c r="D60" s="14">
        <v>37</v>
      </c>
      <c r="E60" s="13">
        <v>36</v>
      </c>
      <c r="F60" s="16"/>
      <c r="G60" s="15">
        <f t="shared" si="2"/>
        <v>203</v>
      </c>
    </row>
    <row r="61" spans="1:7" s="7" customFormat="1">
      <c r="A61" s="58">
        <v>2005</v>
      </c>
      <c r="B61" s="13">
        <v>187</v>
      </c>
      <c r="C61" s="14">
        <v>126</v>
      </c>
      <c r="D61" s="14">
        <v>61</v>
      </c>
      <c r="E61" s="13">
        <v>53</v>
      </c>
      <c r="F61" s="16"/>
      <c r="G61" s="15">
        <f t="shared" si="2"/>
        <v>240</v>
      </c>
    </row>
    <row r="62" spans="1:7" s="7" customFormat="1">
      <c r="A62" s="58">
        <v>2006</v>
      </c>
      <c r="B62" s="13">
        <v>164</v>
      </c>
      <c r="C62" s="14">
        <v>127</v>
      </c>
      <c r="D62" s="14">
        <v>37</v>
      </c>
      <c r="E62" s="13">
        <v>39</v>
      </c>
      <c r="F62" s="16"/>
      <c r="G62" s="15">
        <f t="shared" si="2"/>
        <v>203</v>
      </c>
    </row>
    <row r="63" spans="1:7" s="7" customFormat="1">
      <c r="A63" s="58">
        <v>2007</v>
      </c>
      <c r="B63" s="13">
        <v>185</v>
      </c>
      <c r="C63" s="14">
        <v>133</v>
      </c>
      <c r="D63" s="14">
        <v>52</v>
      </c>
      <c r="E63" s="13">
        <v>43</v>
      </c>
      <c r="F63" s="16"/>
      <c r="G63" s="15">
        <f t="shared" ref="G63:G68" si="3">B63+E63</f>
        <v>228</v>
      </c>
    </row>
    <row r="64" spans="1:7" s="7" customFormat="1">
      <c r="A64" s="58">
        <v>2008</v>
      </c>
      <c r="B64" s="13">
        <v>196</v>
      </c>
      <c r="C64" s="14">
        <v>145</v>
      </c>
      <c r="D64" s="14">
        <v>51</v>
      </c>
      <c r="E64" s="13">
        <v>44</v>
      </c>
      <c r="F64" s="16"/>
      <c r="G64" s="15">
        <f t="shared" si="3"/>
        <v>240</v>
      </c>
    </row>
    <row r="65" spans="1:7" s="7" customFormat="1">
      <c r="A65" s="58">
        <v>2009</v>
      </c>
      <c r="B65" s="13">
        <v>182</v>
      </c>
      <c r="C65" s="14">
        <v>137</v>
      </c>
      <c r="D65" s="14">
        <v>45</v>
      </c>
      <c r="E65" s="13">
        <v>48</v>
      </c>
      <c r="F65" s="16"/>
      <c r="G65" s="15">
        <f t="shared" si="3"/>
        <v>230</v>
      </c>
    </row>
    <row r="66" spans="1:7" s="7" customFormat="1">
      <c r="A66" s="58">
        <v>2010</v>
      </c>
      <c r="B66" s="13">
        <v>203</v>
      </c>
      <c r="C66" s="14">
        <v>143</v>
      </c>
      <c r="D66" s="14">
        <v>60</v>
      </c>
      <c r="E66" s="13">
        <v>58</v>
      </c>
      <c r="F66" s="16"/>
      <c r="G66" s="15">
        <f t="shared" si="3"/>
        <v>261</v>
      </c>
    </row>
    <row r="67" spans="1:7" s="7" customFormat="1">
      <c r="A67" s="58">
        <v>2011</v>
      </c>
      <c r="B67" s="13">
        <v>206</v>
      </c>
      <c r="C67" s="14">
        <v>151</v>
      </c>
      <c r="D67" s="14">
        <v>55</v>
      </c>
      <c r="E67" s="13">
        <v>65</v>
      </c>
      <c r="F67" s="16"/>
      <c r="G67" s="15">
        <f t="shared" si="3"/>
        <v>271</v>
      </c>
    </row>
    <row r="68" spans="1:7" s="7" customFormat="1">
      <c r="A68" s="58">
        <v>2012</v>
      </c>
      <c r="B68" s="13">
        <v>209</v>
      </c>
      <c r="C68" s="14">
        <v>150</v>
      </c>
      <c r="D68" s="14">
        <v>59</v>
      </c>
      <c r="E68" s="13">
        <v>70</v>
      </c>
      <c r="F68" s="16"/>
      <c r="G68" s="15">
        <f t="shared" si="3"/>
        <v>279</v>
      </c>
    </row>
    <row r="69" spans="1:7" s="7" customFormat="1">
      <c r="A69" s="58">
        <v>2013</v>
      </c>
      <c r="B69" s="13">
        <v>208</v>
      </c>
      <c r="C69" s="14">
        <v>153</v>
      </c>
      <c r="D69" s="14">
        <v>55</v>
      </c>
      <c r="E69" s="13">
        <v>61</v>
      </c>
      <c r="F69" s="16"/>
      <c r="G69" s="15">
        <f>B69+E69</f>
        <v>269</v>
      </c>
    </row>
    <row r="70" spans="1:7" s="7" customFormat="1">
      <c r="A70" s="58">
        <v>2014</v>
      </c>
      <c r="B70" s="13">
        <v>203</v>
      </c>
      <c r="C70" s="14">
        <v>152</v>
      </c>
      <c r="D70" s="14">
        <v>51</v>
      </c>
      <c r="E70" s="13">
        <v>55</v>
      </c>
      <c r="F70" s="16"/>
      <c r="G70" s="15">
        <f t="shared" ref="G70" si="4">B70+E70</f>
        <v>258</v>
      </c>
    </row>
    <row r="71" spans="1:7" s="7" customFormat="1">
      <c r="A71" s="58">
        <v>2015</v>
      </c>
      <c r="B71" s="13">
        <v>234</v>
      </c>
      <c r="C71" s="14">
        <v>158</v>
      </c>
      <c r="D71" s="14">
        <v>76</v>
      </c>
      <c r="E71" s="13">
        <v>66</v>
      </c>
      <c r="F71" s="16"/>
      <c r="G71" s="15">
        <f>B71+E71</f>
        <v>300</v>
      </c>
    </row>
    <row r="72" spans="1:7" s="18" customFormat="1" ht="11.25">
      <c r="A72" s="108" t="s">
        <v>63</v>
      </c>
      <c r="G72" s="110"/>
    </row>
    <row r="73" spans="1:7" s="18" customFormat="1" ht="11.25">
      <c r="A73" s="17" t="s">
        <v>61</v>
      </c>
      <c r="G73" s="110"/>
    </row>
    <row r="74" spans="1:7" s="110" customFormat="1" ht="11.25">
      <c r="A74" s="18"/>
    </row>
    <row r="82" s="20" customFormat="1"/>
  </sheetData>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horizontalDpi="4294967292" verticalDpi="4294967292" r:id="rId1"/>
  <headerFooter alignWithMargins="0">
    <oddFooter>&amp;L&amp;"Arial,Gras italique"&amp;9&amp;G&amp;R&amp;"Arial,Gras italique"&amp;9Production cinématographique</oddFooter>
  </headerFooter>
  <drawing r:id="rId2"/>
  <legacyDrawingHF r:id="rId3"/>
</worksheet>
</file>

<file path=xl/worksheets/sheet4.xml><?xml version="1.0" encoding="utf-8"?>
<worksheet xmlns="http://schemas.openxmlformats.org/spreadsheetml/2006/main" xmlns:r="http://schemas.openxmlformats.org/officeDocument/2006/relationships">
  <sheetPr codeName="Feuil4"/>
  <dimension ref="A1:P43"/>
  <sheetViews>
    <sheetView workbookViewId="0"/>
  </sheetViews>
  <sheetFormatPr baseColWidth="10" defaultRowHeight="12"/>
  <cols>
    <col min="1" max="1" width="15" style="33" customWidth="1"/>
    <col min="2" max="3" width="14.7109375" style="34" customWidth="1"/>
    <col min="4" max="4" width="14.7109375" style="35" customWidth="1"/>
    <col min="5" max="5" width="6.5703125" style="34" customWidth="1"/>
    <col min="6" max="16384" width="11.42578125" style="34"/>
  </cols>
  <sheetData>
    <row r="1" spans="1:16" s="1" customFormat="1" ht="12.75">
      <c r="B1" s="3"/>
      <c r="C1" s="3"/>
      <c r="D1" s="3"/>
      <c r="E1" s="3"/>
      <c r="F1" s="3"/>
      <c r="G1" s="3"/>
      <c r="H1" s="3"/>
      <c r="I1" s="3"/>
      <c r="J1" s="3"/>
      <c r="K1" s="3"/>
      <c r="L1" s="3"/>
      <c r="M1" s="3"/>
      <c r="N1" s="3"/>
      <c r="O1" s="3"/>
      <c r="P1" s="3"/>
    </row>
    <row r="2" spans="1:16" s="5" customFormat="1" ht="12.75">
      <c r="A2" s="6" t="s">
        <v>39</v>
      </c>
      <c r="B2" s="4"/>
      <c r="C2" s="4"/>
      <c r="D2" s="4"/>
      <c r="E2" s="4"/>
      <c r="F2" s="4"/>
      <c r="G2" s="4"/>
      <c r="H2" s="4"/>
      <c r="I2" s="4"/>
      <c r="J2" s="4"/>
      <c r="K2" s="4"/>
      <c r="L2" s="4"/>
      <c r="M2" s="4"/>
      <c r="N2" s="4"/>
      <c r="O2" s="4"/>
      <c r="P2" s="4"/>
    </row>
    <row r="3" spans="1:16" s="1" customFormat="1" ht="12.75">
      <c r="B3" s="3"/>
      <c r="C3" s="3"/>
      <c r="D3" s="3"/>
      <c r="E3" s="3"/>
      <c r="F3" s="3"/>
      <c r="G3" s="3"/>
      <c r="H3" s="3"/>
      <c r="I3" s="3"/>
      <c r="J3" s="3"/>
      <c r="K3" s="3"/>
      <c r="L3" s="3"/>
      <c r="M3" s="3"/>
      <c r="N3" s="3"/>
      <c r="O3" s="3"/>
      <c r="P3" s="3"/>
    </row>
    <row r="4" spans="1:16" s="1" customFormat="1" ht="12.75">
      <c r="B4" s="3"/>
      <c r="C4" s="3"/>
      <c r="D4" s="3"/>
      <c r="E4" s="3"/>
      <c r="F4" s="3"/>
      <c r="G4" s="3"/>
      <c r="H4" s="3"/>
      <c r="I4" s="3"/>
      <c r="J4" s="3"/>
      <c r="K4" s="3"/>
      <c r="L4" s="3"/>
      <c r="M4" s="3"/>
      <c r="N4" s="3"/>
      <c r="O4" s="3"/>
      <c r="P4" s="3"/>
    </row>
    <row r="5" spans="1:16" s="24" customFormat="1" ht="12.75">
      <c r="A5" s="23" t="s">
        <v>7</v>
      </c>
      <c r="D5" s="25"/>
    </row>
    <row r="6" spans="1:16" s="19" customFormat="1" ht="3" customHeight="1">
      <c r="A6" s="26"/>
      <c r="D6" s="27"/>
    </row>
    <row r="7" spans="1:16" s="8" customFormat="1" ht="24">
      <c r="A7" s="104" t="s">
        <v>37</v>
      </c>
      <c r="B7" s="29" t="s">
        <v>8</v>
      </c>
      <c r="C7" s="29" t="s">
        <v>9</v>
      </c>
      <c r="D7" s="12" t="s">
        <v>50</v>
      </c>
    </row>
    <row r="8" spans="1:16" s="8" customFormat="1">
      <c r="A8" s="90">
        <v>1980</v>
      </c>
      <c r="B8" s="36">
        <v>98436330.430195898</v>
      </c>
      <c r="C8" s="36">
        <v>24830895.927629404</v>
      </c>
      <c r="D8" s="37">
        <f>B8+C8</f>
        <v>123267226.35782531</v>
      </c>
      <c r="H8" s="30"/>
    </row>
    <row r="9" spans="1:16" s="8" customFormat="1">
      <c r="A9" s="90">
        <v>1981</v>
      </c>
      <c r="B9" s="36">
        <v>128366645.98441666</v>
      </c>
      <c r="C9" s="36">
        <v>29875433.908015314</v>
      </c>
      <c r="D9" s="37">
        <f t="shared" ref="D9:D29" si="0">B9+C9</f>
        <v>158242079.89243197</v>
      </c>
      <c r="H9" s="30"/>
    </row>
    <row r="10" spans="1:16" s="31" customFormat="1">
      <c r="A10" s="90">
        <v>1982</v>
      </c>
      <c r="B10" s="36">
        <v>157731375.68468666</v>
      </c>
      <c r="C10" s="36">
        <v>24649481.597116884</v>
      </c>
      <c r="D10" s="37">
        <f t="shared" si="0"/>
        <v>182380857.28180355</v>
      </c>
      <c r="H10" s="30"/>
    </row>
    <row r="11" spans="1:16" s="31" customFormat="1">
      <c r="A11" s="90">
        <v>1983</v>
      </c>
      <c r="B11" s="36">
        <v>175493210.68301734</v>
      </c>
      <c r="C11" s="36">
        <v>20730017.363943063</v>
      </c>
      <c r="D11" s="37">
        <f t="shared" si="0"/>
        <v>196223228.04696041</v>
      </c>
      <c r="H11" s="30"/>
    </row>
    <row r="12" spans="1:16" s="8" customFormat="1">
      <c r="A12" s="90">
        <v>1984</v>
      </c>
      <c r="B12" s="36">
        <v>250595694.53485516</v>
      </c>
      <c r="C12" s="36">
        <v>46483229.845858805</v>
      </c>
      <c r="D12" s="37">
        <f t="shared" si="0"/>
        <v>297078924.38071394</v>
      </c>
      <c r="H12" s="30"/>
    </row>
    <row r="13" spans="1:16" s="19" customFormat="1">
      <c r="A13" s="90">
        <v>1985</v>
      </c>
      <c r="B13" s="36">
        <v>240935000.31252047</v>
      </c>
      <c r="C13" s="36">
        <v>65922004.033801004</v>
      </c>
      <c r="D13" s="37">
        <f t="shared" si="0"/>
        <v>306857004.34632146</v>
      </c>
      <c r="H13" s="30"/>
    </row>
    <row r="14" spans="1:16" s="19" customFormat="1">
      <c r="A14" s="90">
        <v>1986</v>
      </c>
      <c r="B14" s="36">
        <v>214309779.45200676</v>
      </c>
      <c r="C14" s="36">
        <v>56601271.119905725</v>
      </c>
      <c r="D14" s="37">
        <f t="shared" si="0"/>
        <v>270911050.57191247</v>
      </c>
      <c r="H14" s="30"/>
    </row>
    <row r="15" spans="1:16" s="19" customFormat="1">
      <c r="A15" s="90">
        <v>1987</v>
      </c>
      <c r="B15" s="36">
        <v>247359201.89890495</v>
      </c>
      <c r="C15" s="36">
        <v>39132138.23467087</v>
      </c>
      <c r="D15" s="37">
        <f t="shared" si="0"/>
        <v>286491340.1335758</v>
      </c>
      <c r="H15" s="30"/>
    </row>
    <row r="16" spans="1:16" s="19" customFormat="1">
      <c r="A16" s="90">
        <v>1988</v>
      </c>
      <c r="B16" s="36">
        <v>311076793.143453</v>
      </c>
      <c r="C16" s="36">
        <v>73111499.686717272</v>
      </c>
      <c r="D16" s="37">
        <f t="shared" si="0"/>
        <v>384188292.83017027</v>
      </c>
      <c r="H16" s="30"/>
    </row>
    <row r="17" spans="1:8" s="19" customFormat="1">
      <c r="A17" s="90">
        <v>1989</v>
      </c>
      <c r="B17" s="36">
        <v>297135330.51709181</v>
      </c>
      <c r="C17" s="36">
        <v>137120268.55418879</v>
      </c>
      <c r="D17" s="37">
        <f t="shared" si="0"/>
        <v>434255599.0712806</v>
      </c>
      <c r="H17" s="30"/>
    </row>
    <row r="18" spans="1:8" s="19" customFormat="1">
      <c r="A18" s="90">
        <v>1990</v>
      </c>
      <c r="B18" s="36">
        <v>350071727.26261026</v>
      </c>
      <c r="C18" s="36">
        <v>151346810.8427839</v>
      </c>
      <c r="D18" s="37">
        <f t="shared" si="0"/>
        <v>501418538.10539412</v>
      </c>
      <c r="H18" s="30"/>
    </row>
    <row r="19" spans="1:8" s="7" customFormat="1">
      <c r="A19" s="90">
        <v>1991</v>
      </c>
      <c r="B19" s="36">
        <v>404521942.74929607</v>
      </c>
      <c r="C19" s="36">
        <v>169779421.51695919</v>
      </c>
      <c r="D19" s="37">
        <f t="shared" si="0"/>
        <v>574301364.26625526</v>
      </c>
      <c r="H19" s="30"/>
    </row>
    <row r="20" spans="1:8" s="7" customFormat="1">
      <c r="A20" s="90">
        <v>1992</v>
      </c>
      <c r="B20" s="36">
        <v>435459946.30745614</v>
      </c>
      <c r="C20" s="36">
        <v>121631448.40286787</v>
      </c>
      <c r="D20" s="37">
        <f t="shared" si="0"/>
        <v>557091394.71032405</v>
      </c>
      <c r="H20" s="30"/>
    </row>
    <row r="21" spans="1:8" s="7" customFormat="1">
      <c r="A21" s="90">
        <v>1993</v>
      </c>
      <c r="B21" s="36">
        <v>341135165.87215322</v>
      </c>
      <c r="C21" s="36">
        <v>133865482.03617005</v>
      </c>
      <c r="D21" s="37">
        <f t="shared" si="0"/>
        <v>475000647.90832329</v>
      </c>
      <c r="H21" s="30"/>
    </row>
    <row r="22" spans="1:8" s="7" customFormat="1">
      <c r="A22" s="90">
        <v>1994</v>
      </c>
      <c r="B22" s="36">
        <v>340403410.5894137</v>
      </c>
      <c r="C22" s="36">
        <v>98497310.037090853</v>
      </c>
      <c r="D22" s="37">
        <f t="shared" si="0"/>
        <v>438900720.62650454</v>
      </c>
      <c r="H22" s="30"/>
    </row>
    <row r="23" spans="1:8" s="19" customFormat="1">
      <c r="A23" s="90">
        <v>1995</v>
      </c>
      <c r="B23" s="36">
        <v>406237892</v>
      </c>
      <c r="C23" s="36">
        <v>141998792</v>
      </c>
      <c r="D23" s="37">
        <f t="shared" si="0"/>
        <v>548236684</v>
      </c>
      <c r="H23" s="30"/>
    </row>
    <row r="24" spans="1:8" s="19" customFormat="1">
      <c r="A24" s="90">
        <v>1996</v>
      </c>
      <c r="B24" s="36">
        <v>386184150</v>
      </c>
      <c r="C24" s="36">
        <v>114828701</v>
      </c>
      <c r="D24" s="37">
        <f t="shared" si="0"/>
        <v>501012851</v>
      </c>
      <c r="H24" s="30"/>
    </row>
    <row r="25" spans="1:8" s="19" customFormat="1">
      <c r="A25" s="90">
        <v>1997</v>
      </c>
      <c r="B25" s="36">
        <v>567770641</v>
      </c>
      <c r="C25" s="36">
        <v>137563462</v>
      </c>
      <c r="D25" s="37">
        <f t="shared" si="0"/>
        <v>705334103</v>
      </c>
      <c r="H25" s="30"/>
    </row>
    <row r="26" spans="1:8" s="19" customFormat="1">
      <c r="A26" s="90">
        <v>1998</v>
      </c>
      <c r="B26" s="36">
        <v>607608140</v>
      </c>
      <c r="C26" s="36">
        <v>145720746</v>
      </c>
      <c r="D26" s="37">
        <f t="shared" si="0"/>
        <v>753328886</v>
      </c>
      <c r="H26" s="30"/>
    </row>
    <row r="27" spans="1:8" s="19" customFormat="1">
      <c r="A27" s="90">
        <v>1999</v>
      </c>
      <c r="B27" s="36">
        <v>568746821.12397981</v>
      </c>
      <c r="C27" s="36">
        <v>123202545.06811999</v>
      </c>
      <c r="D27" s="37">
        <f t="shared" si="0"/>
        <v>691949366.19209981</v>
      </c>
      <c r="H27" s="30"/>
    </row>
    <row r="28" spans="1:8" s="19" customFormat="1">
      <c r="A28" s="88">
        <v>2000</v>
      </c>
      <c r="B28" s="38">
        <v>665272852.47810996</v>
      </c>
      <c r="C28" s="38">
        <v>137988049.98897997</v>
      </c>
      <c r="D28" s="39">
        <f t="shared" si="0"/>
        <v>803260902.46708989</v>
      </c>
      <c r="H28" s="30"/>
    </row>
    <row r="29" spans="1:8" s="24" customFormat="1" ht="12.75">
      <c r="A29" s="90">
        <v>2001</v>
      </c>
      <c r="B29" s="36">
        <v>728731177.27358007</v>
      </c>
      <c r="C29" s="36">
        <v>176423751.01888299</v>
      </c>
      <c r="D29" s="37">
        <f t="shared" si="0"/>
        <v>905154928.29246306</v>
      </c>
      <c r="H29" s="30"/>
    </row>
    <row r="30" spans="1:8" s="1" customFormat="1" ht="12.75">
      <c r="A30" s="88">
        <v>2002</v>
      </c>
      <c r="B30" s="38">
        <v>678243977.70979977</v>
      </c>
      <c r="C30" s="38">
        <v>182467756.70024997</v>
      </c>
      <c r="D30" s="39">
        <f>B30+C30</f>
        <v>860711734.41004968</v>
      </c>
    </row>
    <row r="31" spans="1:8" s="1" customFormat="1" ht="12.75">
      <c r="A31" s="90">
        <v>2003</v>
      </c>
      <c r="B31" s="36">
        <v>789336752.45279992</v>
      </c>
      <c r="C31" s="36">
        <v>363959834.68776006</v>
      </c>
      <c r="D31" s="37">
        <f>B31+C31</f>
        <v>1153296587.1405599</v>
      </c>
    </row>
    <row r="32" spans="1:8" s="1" customFormat="1" ht="12.75">
      <c r="A32" s="88">
        <v>2004</v>
      </c>
      <c r="B32" s="38">
        <v>819790888.42229998</v>
      </c>
      <c r="C32" s="38">
        <v>229040475.57789993</v>
      </c>
      <c r="D32" s="39">
        <f>B32+C32</f>
        <v>1048831364.0001999</v>
      </c>
    </row>
    <row r="33" spans="1:4" s="1" customFormat="1" ht="12.75">
      <c r="A33" s="88">
        <v>2005</v>
      </c>
      <c r="B33" s="38">
        <v>916977972.03260016</v>
      </c>
      <c r="C33" s="38">
        <v>369151293.9673</v>
      </c>
      <c r="D33" s="39">
        <f>C33+B33</f>
        <v>1286129265.9999001</v>
      </c>
    </row>
    <row r="34" spans="1:4" s="1" customFormat="1" ht="12.75">
      <c r="A34" s="88">
        <v>2006</v>
      </c>
      <c r="B34" s="38">
        <v>834247440.76390004</v>
      </c>
      <c r="C34" s="38">
        <v>314223394.23609996</v>
      </c>
      <c r="D34" s="39">
        <f>C34+B34</f>
        <v>1148470835</v>
      </c>
    </row>
    <row r="35" spans="1:4" s="1" customFormat="1" ht="12.75">
      <c r="A35" s="88">
        <v>2007</v>
      </c>
      <c r="B35" s="38">
        <v>951736384.20719981</v>
      </c>
      <c r="C35" s="38">
        <v>249342730.79280001</v>
      </c>
      <c r="D35" s="39">
        <v>1201079114.9971998</v>
      </c>
    </row>
    <row r="36" spans="1:4" s="1" customFormat="1" ht="12.75">
      <c r="A36" s="88">
        <v>2008</v>
      </c>
      <c r="B36" s="38">
        <v>1223759909.7228999</v>
      </c>
      <c r="C36" s="38">
        <v>266693462.27670008</v>
      </c>
      <c r="D36" s="39">
        <f t="shared" ref="D36:D41" si="1">C36+B36</f>
        <v>1490453371.9995999</v>
      </c>
    </row>
    <row r="37" spans="1:4" s="1" customFormat="1" ht="12.75">
      <c r="A37" s="88">
        <v>2009</v>
      </c>
      <c r="B37" s="38">
        <v>891871132.60430002</v>
      </c>
      <c r="C37" s="38">
        <v>206811561.39569998</v>
      </c>
      <c r="D37" s="39">
        <f t="shared" si="1"/>
        <v>1098682694</v>
      </c>
    </row>
    <row r="38" spans="1:4" s="1" customFormat="1" ht="12.75">
      <c r="A38" s="88">
        <v>2010</v>
      </c>
      <c r="B38" s="38">
        <v>1089735178.7</v>
      </c>
      <c r="C38" s="38">
        <v>349278889.31</v>
      </c>
      <c r="D38" s="39">
        <f t="shared" si="1"/>
        <v>1439014068.01</v>
      </c>
    </row>
    <row r="39" spans="1:4" s="1" customFormat="1" ht="12.75">
      <c r="A39" s="88">
        <v>2011</v>
      </c>
      <c r="B39" s="38">
        <v>1062265259.08</v>
      </c>
      <c r="C39" s="38">
        <v>326114199.88999999</v>
      </c>
      <c r="D39" s="39">
        <f t="shared" si="1"/>
        <v>1388379458.97</v>
      </c>
    </row>
    <row r="40" spans="1:4" s="1" customFormat="1" ht="12.75">
      <c r="A40" s="88">
        <v>2012</v>
      </c>
      <c r="B40" s="38">
        <v>1025575976.9728</v>
      </c>
      <c r="C40" s="38">
        <v>316750691.02719998</v>
      </c>
      <c r="D40" s="39">
        <f t="shared" si="1"/>
        <v>1342326668</v>
      </c>
    </row>
    <row r="41" spans="1:4" s="1" customFormat="1" ht="12.75">
      <c r="A41" s="88">
        <v>2013</v>
      </c>
      <c r="B41" s="38">
        <v>982169818.25640011</v>
      </c>
      <c r="C41" s="38">
        <v>271775531.74360001</v>
      </c>
      <c r="D41" s="39">
        <f t="shared" si="1"/>
        <v>1253945350</v>
      </c>
    </row>
    <row r="42" spans="1:4" s="1" customFormat="1" ht="12.75">
      <c r="A42" s="88">
        <v>2014</v>
      </c>
      <c r="B42" s="38">
        <v>797441019.08000004</v>
      </c>
      <c r="C42" s="38">
        <v>196690562.92000002</v>
      </c>
      <c r="D42" s="39">
        <f t="shared" ref="D42:D43" si="2">C42+B42</f>
        <v>994131582</v>
      </c>
    </row>
    <row r="43" spans="1:4" s="110" customFormat="1">
      <c r="A43" s="88">
        <v>2015</v>
      </c>
      <c r="B43" s="38">
        <v>970174145.70000005</v>
      </c>
      <c r="C43" s="38">
        <v>253997476.30000001</v>
      </c>
      <c r="D43" s="39">
        <f t="shared" si="2"/>
        <v>1224171622</v>
      </c>
    </row>
  </sheetData>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legacyDrawingHF r:id="rId2"/>
</worksheet>
</file>

<file path=xl/worksheets/sheet5.xml><?xml version="1.0" encoding="utf-8"?>
<worksheet xmlns="http://schemas.openxmlformats.org/spreadsheetml/2006/main" xmlns:r="http://schemas.openxmlformats.org/officeDocument/2006/relationships">
  <sheetPr codeName="Feuil5"/>
  <dimension ref="A1:X82"/>
  <sheetViews>
    <sheetView workbookViewId="0"/>
  </sheetViews>
  <sheetFormatPr baseColWidth="10" defaultRowHeight="12.75"/>
  <cols>
    <col min="1" max="1" width="14.5703125" style="1" customWidth="1"/>
    <col min="2" max="2" width="12.85546875" style="1" bestFit="1" customWidth="1"/>
    <col min="3" max="3" width="15.42578125" style="1" bestFit="1" customWidth="1"/>
    <col min="4" max="4" width="13.140625" style="1" bestFit="1" customWidth="1"/>
    <col min="5" max="5" width="6.85546875" style="1" bestFit="1" customWidth="1"/>
    <col min="6" max="6" width="1.7109375" style="1" customWidth="1"/>
    <col min="7" max="7" width="14.42578125" style="1" bestFit="1" customWidth="1"/>
    <col min="8" max="8" width="14.42578125" style="1" customWidth="1"/>
    <col min="9" max="9" width="15.42578125" style="1" bestFit="1" customWidth="1"/>
    <col min="10" max="10" width="13.140625" style="1" bestFit="1" customWidth="1"/>
    <col min="11" max="11" width="6.85546875" style="1" bestFit="1" customWidth="1"/>
    <col min="12" max="12" width="1.7109375" style="1" customWidth="1"/>
    <col min="13" max="13" width="14.42578125" style="1" bestFit="1" customWidth="1"/>
    <col min="14" max="14" width="12.85546875" style="1" bestFit="1" customWidth="1"/>
    <col min="15" max="15" width="15.42578125" style="1" bestFit="1" customWidth="1"/>
    <col min="16" max="16" width="13.140625" style="1" bestFit="1" customWidth="1"/>
    <col min="17" max="17" width="5.42578125" style="1" bestFit="1" customWidth="1"/>
    <col min="18" max="18" width="6.85546875" style="1" customWidth="1"/>
    <col min="19" max="20" width="11.42578125" style="1"/>
    <col min="21" max="24" width="11.42578125" style="114"/>
    <col min="25" max="16384" width="11.42578125" style="1"/>
  </cols>
  <sheetData>
    <row r="1" spans="1:24">
      <c r="B1" s="3"/>
      <c r="C1" s="3"/>
      <c r="D1" s="3"/>
      <c r="E1" s="3"/>
      <c r="F1" s="3"/>
      <c r="G1" s="3"/>
      <c r="H1" s="3"/>
      <c r="I1" s="3"/>
      <c r="J1" s="3"/>
      <c r="K1" s="3"/>
      <c r="L1" s="3"/>
      <c r="M1" s="3"/>
      <c r="N1" s="3"/>
      <c r="O1" s="3"/>
      <c r="P1" s="3"/>
      <c r="Q1" s="3"/>
      <c r="R1" s="3"/>
    </row>
    <row r="2" spans="1:24" s="5" customFormat="1">
      <c r="A2" s="6" t="s">
        <v>39</v>
      </c>
      <c r="B2" s="4"/>
      <c r="C2" s="4"/>
      <c r="D2" s="4"/>
      <c r="E2" s="4"/>
      <c r="F2" s="4"/>
      <c r="G2" s="4"/>
      <c r="H2" s="4"/>
      <c r="I2" s="4"/>
      <c r="J2" s="4"/>
      <c r="K2" s="4"/>
      <c r="L2" s="4"/>
      <c r="M2" s="4"/>
      <c r="N2" s="4"/>
      <c r="O2" s="4"/>
      <c r="P2" s="4"/>
      <c r="Q2" s="4"/>
      <c r="R2" s="4"/>
      <c r="U2" s="115"/>
      <c r="V2" s="115"/>
      <c r="W2" s="115"/>
      <c r="X2" s="115"/>
    </row>
    <row r="3" spans="1:24">
      <c r="B3" s="3"/>
      <c r="C3" s="3"/>
      <c r="D3" s="3"/>
      <c r="E3" s="3"/>
      <c r="F3" s="3"/>
      <c r="G3" s="3"/>
      <c r="H3" s="3"/>
      <c r="I3" s="3"/>
      <c r="J3" s="3"/>
      <c r="K3" s="3"/>
      <c r="L3" s="3"/>
      <c r="M3" s="3"/>
      <c r="N3" s="3"/>
      <c r="O3" s="3"/>
      <c r="P3" s="3"/>
      <c r="Q3" s="3"/>
      <c r="R3" s="3"/>
    </row>
    <row r="4" spans="1:24">
      <c r="B4" s="3"/>
      <c r="C4" s="3"/>
      <c r="D4" s="3"/>
      <c r="E4" s="3"/>
      <c r="F4" s="3"/>
      <c r="G4" s="3"/>
      <c r="H4" s="3"/>
      <c r="I4" s="3"/>
      <c r="J4" s="3"/>
      <c r="K4" s="3"/>
      <c r="L4" s="3"/>
      <c r="M4" s="3"/>
      <c r="N4" s="3"/>
      <c r="O4" s="3"/>
      <c r="P4" s="3"/>
      <c r="Q4" s="3"/>
      <c r="R4" s="3"/>
    </row>
    <row r="5" spans="1:24" s="24" customFormat="1">
      <c r="A5" s="40" t="s">
        <v>10</v>
      </c>
      <c r="U5" s="25"/>
      <c r="V5" s="25"/>
      <c r="W5" s="25"/>
      <c r="X5" s="25"/>
    </row>
    <row r="6" spans="1:24" s="19" customFormat="1" ht="3" customHeight="1">
      <c r="U6" s="27"/>
      <c r="V6" s="27"/>
      <c r="W6" s="27"/>
      <c r="X6" s="27"/>
    </row>
    <row r="7" spans="1:24" s="19" customFormat="1" ht="36">
      <c r="A7" s="9" t="s">
        <v>27</v>
      </c>
      <c r="B7" s="10" t="s">
        <v>1</v>
      </c>
      <c r="C7" s="10" t="s">
        <v>4</v>
      </c>
      <c r="D7" s="10" t="s">
        <v>64</v>
      </c>
      <c r="E7" s="12" t="s">
        <v>50</v>
      </c>
    </row>
    <row r="8" spans="1:24" s="19" customFormat="1" ht="12">
      <c r="A8" s="90">
        <v>1994</v>
      </c>
      <c r="B8" s="116">
        <f t="shared" ref="B8:D12" si="0">B33+B58</f>
        <v>354137542.55233192</v>
      </c>
      <c r="C8" s="116">
        <f t="shared" si="0"/>
        <v>78503621.426404476</v>
      </c>
      <c r="D8" s="116">
        <f t="shared" si="0"/>
        <v>6265654.6084575662</v>
      </c>
      <c r="E8" s="37">
        <f t="shared" ref="E8:E18" si="1">SUM(B8:D8)</f>
        <v>438906818.58719397</v>
      </c>
    </row>
    <row r="9" spans="1:24" s="19" customFormat="1" ht="12">
      <c r="A9" s="90">
        <v>1995</v>
      </c>
      <c r="B9" s="116">
        <f t="shared" si="0"/>
        <v>414970442.72719097</v>
      </c>
      <c r="C9" s="116">
        <f t="shared" si="0"/>
        <v>117789748.413387</v>
      </c>
      <c r="D9" s="116">
        <f t="shared" si="0"/>
        <v>15476493.2762361</v>
      </c>
      <c r="E9" s="37">
        <f t="shared" si="1"/>
        <v>548236684.41681409</v>
      </c>
    </row>
    <row r="10" spans="1:24" s="19" customFormat="1" ht="12">
      <c r="A10" s="90">
        <v>1996</v>
      </c>
      <c r="B10" s="116">
        <f t="shared" si="0"/>
        <v>384961408.75087899</v>
      </c>
      <c r="C10" s="116">
        <f t="shared" si="0"/>
        <v>112043998.463314</v>
      </c>
      <c r="D10" s="116">
        <f t="shared" si="0"/>
        <v>4007445.6100018802</v>
      </c>
      <c r="E10" s="37">
        <f t="shared" si="1"/>
        <v>501012852.82419485</v>
      </c>
    </row>
    <row r="11" spans="1:24" s="19" customFormat="1" ht="12">
      <c r="A11" s="90">
        <v>1997</v>
      </c>
      <c r="B11" s="116">
        <f t="shared" si="0"/>
        <v>597052627.38258803</v>
      </c>
      <c r="C11" s="116">
        <f t="shared" si="0"/>
        <v>103363015.25862201</v>
      </c>
      <c r="D11" s="116">
        <f t="shared" si="0"/>
        <v>4918461.1186403995</v>
      </c>
      <c r="E11" s="37">
        <f t="shared" si="1"/>
        <v>705334103.7598505</v>
      </c>
    </row>
    <row r="12" spans="1:24" s="19" customFormat="1" ht="12">
      <c r="A12" s="90">
        <v>1998</v>
      </c>
      <c r="B12" s="116">
        <f t="shared" si="0"/>
        <v>645511586.73510599</v>
      </c>
      <c r="C12" s="116">
        <f t="shared" si="0"/>
        <v>103191688.327131</v>
      </c>
      <c r="D12" s="116">
        <f t="shared" si="0"/>
        <v>4625612.1971409703</v>
      </c>
      <c r="E12" s="37">
        <f t="shared" si="1"/>
        <v>753328887.25937796</v>
      </c>
    </row>
    <row r="13" spans="1:24" s="7" customFormat="1" ht="12">
      <c r="A13" s="90">
        <v>1999</v>
      </c>
      <c r="B13" s="116">
        <f t="shared" ref="B13:C29" si="2">B38+B63</f>
        <v>603677702.5005399</v>
      </c>
      <c r="C13" s="116">
        <f t="shared" si="2"/>
        <v>88271663.691559985</v>
      </c>
      <c r="D13" s="62" t="s">
        <v>14</v>
      </c>
      <c r="E13" s="37">
        <f t="shared" si="1"/>
        <v>691949366.19209993</v>
      </c>
    </row>
    <row r="14" spans="1:24" s="7" customFormat="1" ht="12">
      <c r="A14" s="90">
        <v>2000</v>
      </c>
      <c r="B14" s="116">
        <f t="shared" si="2"/>
        <v>675488859.94024789</v>
      </c>
      <c r="C14" s="116">
        <f t="shared" si="2"/>
        <v>127772042.52684197</v>
      </c>
      <c r="D14" s="62" t="s">
        <v>14</v>
      </c>
      <c r="E14" s="37">
        <f t="shared" si="1"/>
        <v>803260902.46708989</v>
      </c>
    </row>
    <row r="15" spans="1:24" s="7" customFormat="1" ht="12">
      <c r="A15" s="90">
        <v>2001</v>
      </c>
      <c r="B15" s="116">
        <f t="shared" si="2"/>
        <v>749118224.81929815</v>
      </c>
      <c r="C15" s="116">
        <f t="shared" si="2"/>
        <v>156036703.47316498</v>
      </c>
      <c r="D15" s="62" t="s">
        <v>14</v>
      </c>
      <c r="E15" s="37">
        <f t="shared" si="1"/>
        <v>905154928.29246306</v>
      </c>
    </row>
    <row r="16" spans="1:24" s="7" customFormat="1" ht="12">
      <c r="A16" s="90">
        <v>2002</v>
      </c>
      <c r="B16" s="116">
        <f t="shared" si="2"/>
        <v>724165565.05004978</v>
      </c>
      <c r="C16" s="116">
        <f t="shared" si="2"/>
        <v>136546169.35999998</v>
      </c>
      <c r="D16" s="62" t="s">
        <v>14</v>
      </c>
      <c r="E16" s="37">
        <f t="shared" si="1"/>
        <v>860711734.4100498</v>
      </c>
    </row>
    <row r="17" spans="1:24" s="7" customFormat="1" ht="12">
      <c r="A17" s="90">
        <v>2003</v>
      </c>
      <c r="B17" s="116">
        <f t="shared" si="2"/>
        <v>847036870.17025995</v>
      </c>
      <c r="C17" s="116">
        <f t="shared" si="2"/>
        <v>306259716.97029996</v>
      </c>
      <c r="D17" s="62" t="s">
        <v>14</v>
      </c>
      <c r="E17" s="37">
        <f t="shared" si="1"/>
        <v>1153296587.1405599</v>
      </c>
    </row>
    <row r="18" spans="1:24" s="7" customFormat="1" ht="12">
      <c r="A18" s="90">
        <v>2004</v>
      </c>
      <c r="B18" s="116">
        <f t="shared" si="2"/>
        <v>892409699.00019991</v>
      </c>
      <c r="C18" s="116">
        <f t="shared" si="2"/>
        <v>156421665</v>
      </c>
      <c r="D18" s="62" t="s">
        <v>14</v>
      </c>
      <c r="E18" s="37">
        <f t="shared" si="1"/>
        <v>1048831364.0001999</v>
      </c>
    </row>
    <row r="19" spans="1:24" s="7" customFormat="1" ht="12">
      <c r="A19" s="90">
        <v>2005</v>
      </c>
      <c r="B19" s="116">
        <f t="shared" si="2"/>
        <v>933673646.99950016</v>
      </c>
      <c r="C19" s="116">
        <f t="shared" si="2"/>
        <v>352455619.00040001</v>
      </c>
      <c r="D19" s="62" t="s">
        <v>14</v>
      </c>
      <c r="E19" s="37">
        <f>C19+B19</f>
        <v>1286129265.9999001</v>
      </c>
    </row>
    <row r="20" spans="1:24" s="24" customFormat="1">
      <c r="A20" s="90">
        <v>2006</v>
      </c>
      <c r="B20" s="116">
        <f t="shared" si="2"/>
        <v>865038511</v>
      </c>
      <c r="C20" s="116">
        <f t="shared" si="2"/>
        <v>283432324</v>
      </c>
      <c r="D20" s="62" t="s">
        <v>14</v>
      </c>
      <c r="E20" s="37">
        <f>C20+B20</f>
        <v>1148470835</v>
      </c>
    </row>
    <row r="21" spans="1:24">
      <c r="A21" s="90">
        <v>2007</v>
      </c>
      <c r="B21" s="116">
        <f t="shared" si="2"/>
        <v>1003627931.9999998</v>
      </c>
      <c r="C21" s="116">
        <f t="shared" si="2"/>
        <v>197451183.00000003</v>
      </c>
      <c r="D21" s="62" t="s">
        <v>14</v>
      </c>
      <c r="E21" s="37">
        <v>1201079115</v>
      </c>
      <c r="U21" s="1"/>
      <c r="V21" s="1"/>
      <c r="W21" s="1"/>
      <c r="X21" s="1"/>
    </row>
    <row r="22" spans="1:24">
      <c r="A22" s="90">
        <v>2008</v>
      </c>
      <c r="B22" s="116">
        <f t="shared" si="2"/>
        <v>1259195663.9995999</v>
      </c>
      <c r="C22" s="116">
        <f t="shared" si="2"/>
        <v>231257708.00000006</v>
      </c>
      <c r="D22" s="62" t="s">
        <v>14</v>
      </c>
      <c r="E22" s="37">
        <f t="shared" ref="E22:E27" si="3">C22+B22</f>
        <v>1490453371.9995999</v>
      </c>
      <c r="U22" s="1"/>
      <c r="V22" s="1"/>
      <c r="W22" s="1"/>
      <c r="X22" s="1"/>
    </row>
    <row r="23" spans="1:24">
      <c r="A23" s="90">
        <v>2009</v>
      </c>
      <c r="B23" s="116">
        <f t="shared" si="2"/>
        <v>927481019</v>
      </c>
      <c r="C23" s="116">
        <f t="shared" si="2"/>
        <v>171201674.99999997</v>
      </c>
      <c r="D23" s="62" t="s">
        <v>14</v>
      </c>
      <c r="E23" s="37">
        <f t="shared" si="3"/>
        <v>1098682694</v>
      </c>
      <c r="U23" s="1"/>
      <c r="V23" s="1"/>
      <c r="W23" s="1"/>
      <c r="X23" s="1"/>
    </row>
    <row r="24" spans="1:24" s="53" customFormat="1" ht="12">
      <c r="A24" s="90">
        <v>2010</v>
      </c>
      <c r="B24" s="116">
        <f t="shared" si="2"/>
        <v>1112154006</v>
      </c>
      <c r="C24" s="116">
        <f t="shared" si="2"/>
        <v>326860062.00999999</v>
      </c>
      <c r="D24" s="62" t="s">
        <v>14</v>
      </c>
      <c r="E24" s="37">
        <f t="shared" si="3"/>
        <v>1439014068.01</v>
      </c>
    </row>
    <row r="25" spans="1:24" s="53" customFormat="1">
      <c r="A25" s="90">
        <v>2011</v>
      </c>
      <c r="B25" s="116">
        <f t="shared" si="2"/>
        <v>1127619876.99</v>
      </c>
      <c r="C25" s="116">
        <f t="shared" si="2"/>
        <v>260759581.98000002</v>
      </c>
      <c r="D25" s="62" t="s">
        <v>14</v>
      </c>
      <c r="E25" s="37">
        <f t="shared" si="3"/>
        <v>1388379458.97</v>
      </c>
      <c r="F25" s="1"/>
      <c r="L25" s="1"/>
    </row>
    <row r="26" spans="1:24" s="110" customFormat="1" ht="12">
      <c r="A26" s="90">
        <v>2012</v>
      </c>
      <c r="B26" s="116">
        <f t="shared" si="2"/>
        <v>1065675135</v>
      </c>
      <c r="C26" s="116">
        <f t="shared" si="2"/>
        <v>276651533</v>
      </c>
      <c r="D26" s="62" t="s">
        <v>14</v>
      </c>
      <c r="E26" s="37">
        <f t="shared" si="3"/>
        <v>1342326668</v>
      </c>
      <c r="F26" s="53"/>
      <c r="L26" s="53"/>
    </row>
    <row r="27" spans="1:24" s="110" customFormat="1" ht="12">
      <c r="A27" s="90">
        <v>2013</v>
      </c>
      <c r="B27" s="116">
        <f t="shared" si="2"/>
        <v>1019223102.0000001</v>
      </c>
      <c r="C27" s="116">
        <f t="shared" si="2"/>
        <v>234722248.00000003</v>
      </c>
      <c r="D27" s="62" t="s">
        <v>14</v>
      </c>
      <c r="E27" s="37">
        <f t="shared" si="3"/>
        <v>1253945350.0000002</v>
      </c>
      <c r="F27" s="53"/>
      <c r="L27" s="53"/>
    </row>
    <row r="28" spans="1:24" s="110" customFormat="1" ht="12">
      <c r="A28" s="90">
        <v>2014</v>
      </c>
      <c r="B28" s="116">
        <f t="shared" si="2"/>
        <v>799179980</v>
      </c>
      <c r="C28" s="116">
        <f t="shared" si="2"/>
        <v>194951602</v>
      </c>
      <c r="D28" s="62" t="s">
        <v>14</v>
      </c>
      <c r="E28" s="37">
        <f t="shared" ref="E28" si="4">C28+B28</f>
        <v>994131582</v>
      </c>
      <c r="F28" s="53"/>
      <c r="L28" s="53"/>
    </row>
    <row r="29" spans="1:24" s="110" customFormat="1" ht="12">
      <c r="A29" s="90">
        <v>2015</v>
      </c>
      <c r="B29" s="116">
        <f t="shared" si="2"/>
        <v>1023788936</v>
      </c>
      <c r="C29" s="116">
        <f t="shared" si="2"/>
        <v>200382686</v>
      </c>
      <c r="D29" s="62" t="s">
        <v>14</v>
      </c>
      <c r="E29" s="37">
        <f t="shared" ref="E29" si="5">C29+B29</f>
        <v>1224171622</v>
      </c>
      <c r="F29" s="53"/>
      <c r="L29" s="53"/>
    </row>
    <row r="30" spans="1:24" s="110" customFormat="1" ht="12">
      <c r="A30" s="164"/>
      <c r="B30" s="165"/>
      <c r="C30" s="165"/>
      <c r="D30" s="166"/>
      <c r="E30" s="167"/>
      <c r="F30" s="53"/>
      <c r="L30" s="53"/>
    </row>
    <row r="31" spans="1:24" s="110" customFormat="1" ht="12">
      <c r="A31" s="164"/>
      <c r="B31" s="165"/>
      <c r="C31" s="165"/>
      <c r="D31" s="166"/>
      <c r="E31" s="167"/>
      <c r="F31" s="53"/>
      <c r="L31" s="53"/>
    </row>
    <row r="32" spans="1:24" s="110" customFormat="1" ht="36">
      <c r="A32" s="9" t="s">
        <v>28</v>
      </c>
      <c r="B32" s="10" t="s">
        <v>1</v>
      </c>
      <c r="C32" s="10" t="s">
        <v>4</v>
      </c>
      <c r="D32" s="10" t="s">
        <v>64</v>
      </c>
      <c r="E32" s="12" t="s">
        <v>50</v>
      </c>
      <c r="F32" s="53"/>
      <c r="G32" s="164"/>
      <c r="H32" s="32"/>
      <c r="I32" s="32"/>
      <c r="J32" s="166"/>
      <c r="K32" s="168"/>
      <c r="L32" s="53"/>
      <c r="M32" s="164"/>
      <c r="N32" s="32"/>
      <c r="O32" s="32"/>
      <c r="P32" s="166"/>
      <c r="Q32" s="168"/>
    </row>
    <row r="33" spans="1:24" s="110" customFormat="1" ht="12">
      <c r="A33" s="90">
        <v>1994</v>
      </c>
      <c r="B33" s="36">
        <v>315460000</v>
      </c>
      <c r="C33" s="36">
        <v>21708740.054607239</v>
      </c>
      <c r="D33" s="36">
        <v>3262408.9688805817</v>
      </c>
      <c r="E33" s="42">
        <f t="shared" ref="E33:E43" si="6">SUM(B33:D33)</f>
        <v>340431149.02348781</v>
      </c>
      <c r="F33" s="53"/>
      <c r="G33" s="164"/>
      <c r="H33" s="32"/>
      <c r="I33" s="32"/>
      <c r="J33" s="166"/>
      <c r="K33" s="168"/>
      <c r="L33" s="53"/>
      <c r="M33" s="164"/>
      <c r="N33" s="32"/>
      <c r="O33" s="32"/>
      <c r="P33" s="166"/>
      <c r="Q33" s="168"/>
    </row>
    <row r="34" spans="1:24" s="110" customFormat="1" ht="12">
      <c r="A34" s="90">
        <v>1995</v>
      </c>
      <c r="B34" s="36">
        <v>369536086.20687002</v>
      </c>
      <c r="C34" s="36">
        <v>29293623.214755598</v>
      </c>
      <c r="D34" s="36">
        <v>7408182.7010002201</v>
      </c>
      <c r="E34" s="42">
        <f t="shared" si="6"/>
        <v>406237892.12262583</v>
      </c>
      <c r="F34" s="53"/>
      <c r="G34" s="164"/>
      <c r="H34" s="32"/>
      <c r="I34" s="32"/>
      <c r="J34" s="166"/>
      <c r="K34" s="168"/>
      <c r="L34" s="53"/>
      <c r="M34" s="164"/>
      <c r="N34" s="32"/>
      <c r="O34" s="32"/>
      <c r="P34" s="166"/>
      <c r="Q34" s="168"/>
    </row>
    <row r="35" spans="1:24" s="110" customFormat="1" ht="12">
      <c r="A35" s="90">
        <v>1996</v>
      </c>
      <c r="B35" s="36">
        <v>355008879.39300901</v>
      </c>
      <c r="C35" s="36">
        <v>28895224</v>
      </c>
      <c r="D35" s="36">
        <v>2280046.1714273999</v>
      </c>
      <c r="E35" s="42">
        <f t="shared" si="6"/>
        <v>386184149.56443644</v>
      </c>
      <c r="F35" s="53"/>
      <c r="G35" s="164"/>
      <c r="H35" s="32"/>
      <c r="I35" s="32"/>
      <c r="J35" s="166"/>
      <c r="K35" s="168"/>
      <c r="L35" s="53"/>
      <c r="M35" s="164"/>
      <c r="N35" s="32"/>
      <c r="O35" s="32"/>
      <c r="P35" s="166"/>
      <c r="Q35" s="168"/>
    </row>
    <row r="36" spans="1:24" s="110" customFormat="1" ht="12">
      <c r="A36" s="90">
        <v>1997</v>
      </c>
      <c r="B36" s="36">
        <v>538691620.16717601</v>
      </c>
      <c r="C36" s="36">
        <v>26709702</v>
      </c>
      <c r="D36" s="36">
        <v>2369318.9288916802</v>
      </c>
      <c r="E36" s="42">
        <f t="shared" si="6"/>
        <v>567770641.09606767</v>
      </c>
      <c r="F36" s="53"/>
      <c r="G36" s="164"/>
      <c r="H36" s="32"/>
      <c r="I36" s="32"/>
      <c r="J36" s="166"/>
      <c r="K36" s="168"/>
      <c r="L36" s="53"/>
      <c r="M36" s="164"/>
      <c r="N36" s="32"/>
      <c r="O36" s="32"/>
      <c r="P36" s="166"/>
      <c r="Q36" s="168"/>
    </row>
    <row r="37" spans="1:24" s="110" customFormat="1" ht="12">
      <c r="A37" s="90">
        <v>1998</v>
      </c>
      <c r="B37" s="36">
        <v>578901231.48316097</v>
      </c>
      <c r="C37" s="36">
        <v>26965453</v>
      </c>
      <c r="D37" s="36">
        <v>1741456</v>
      </c>
      <c r="E37" s="42">
        <f t="shared" si="6"/>
        <v>607608140.48316097</v>
      </c>
      <c r="F37" s="53"/>
      <c r="G37" s="164"/>
      <c r="H37" s="32"/>
      <c r="I37" s="32"/>
      <c r="J37" s="166"/>
      <c r="K37" s="168"/>
      <c r="L37" s="53"/>
      <c r="M37" s="164"/>
      <c r="N37" s="32"/>
      <c r="O37" s="32"/>
      <c r="P37" s="166"/>
      <c r="Q37" s="168"/>
    </row>
    <row r="38" spans="1:24">
      <c r="A38" s="90">
        <v>1999</v>
      </c>
      <c r="B38" s="36">
        <v>545574720.93967986</v>
      </c>
      <c r="C38" s="36">
        <v>23172100.184300002</v>
      </c>
      <c r="D38" s="62" t="s">
        <v>14</v>
      </c>
      <c r="E38" s="42">
        <f t="shared" si="6"/>
        <v>568746821.12397981</v>
      </c>
      <c r="U38" s="1"/>
      <c r="V38" s="1"/>
      <c r="W38" s="1"/>
      <c r="X38" s="1"/>
    </row>
    <row r="39" spans="1:24">
      <c r="A39" s="90">
        <v>2000</v>
      </c>
      <c r="B39" s="36">
        <v>632856666.25653791</v>
      </c>
      <c r="C39" s="36">
        <v>32416186.221571997</v>
      </c>
      <c r="D39" s="62" t="s">
        <v>14</v>
      </c>
      <c r="E39" s="42">
        <f t="shared" si="6"/>
        <v>665272852.47810996</v>
      </c>
      <c r="U39" s="1"/>
      <c r="V39" s="1"/>
      <c r="W39" s="1"/>
      <c r="X39" s="1"/>
    </row>
    <row r="40" spans="1:24">
      <c r="A40" s="90">
        <v>2001</v>
      </c>
      <c r="B40" s="36">
        <v>687889579.6482501</v>
      </c>
      <c r="C40" s="36">
        <v>40841597.625329986</v>
      </c>
      <c r="D40" s="62" t="s">
        <v>14</v>
      </c>
      <c r="E40" s="42">
        <f t="shared" si="6"/>
        <v>728731177.27358007</v>
      </c>
      <c r="U40" s="1"/>
      <c r="V40" s="1"/>
      <c r="W40" s="1"/>
      <c r="X40" s="1"/>
    </row>
    <row r="41" spans="1:24">
      <c r="A41" s="90">
        <v>2002</v>
      </c>
      <c r="B41" s="36">
        <v>644327453.35569978</v>
      </c>
      <c r="C41" s="36">
        <v>33916524.354099996</v>
      </c>
      <c r="D41" s="62" t="s">
        <v>14</v>
      </c>
      <c r="E41" s="42">
        <f t="shared" si="6"/>
        <v>678243977.70979977</v>
      </c>
    </row>
    <row r="42" spans="1:24">
      <c r="A42" s="90">
        <v>2003</v>
      </c>
      <c r="B42" s="36">
        <v>720610972.04309988</v>
      </c>
      <c r="C42" s="36">
        <v>68725780.409699991</v>
      </c>
      <c r="D42" s="62" t="s">
        <v>14</v>
      </c>
      <c r="E42" s="42">
        <f t="shared" si="6"/>
        <v>789336752.45279992</v>
      </c>
    </row>
    <row r="43" spans="1:24">
      <c r="A43" s="90">
        <v>2004</v>
      </c>
      <c r="B43" s="36">
        <v>789072559.29439998</v>
      </c>
      <c r="C43" s="36">
        <v>30718329.127899997</v>
      </c>
      <c r="D43" s="62" t="s">
        <v>14</v>
      </c>
      <c r="E43" s="42">
        <f t="shared" si="6"/>
        <v>819790888.42229998</v>
      </c>
    </row>
    <row r="44" spans="1:24">
      <c r="A44" s="90">
        <v>2005</v>
      </c>
      <c r="B44" s="36">
        <v>837356940.30330014</v>
      </c>
      <c r="C44" s="36">
        <v>79621031.729300007</v>
      </c>
      <c r="D44" s="62" t="s">
        <v>14</v>
      </c>
      <c r="E44" s="42">
        <f>C44+B44</f>
        <v>916977972.03260016</v>
      </c>
    </row>
    <row r="45" spans="1:24">
      <c r="A45" s="90">
        <v>2006</v>
      </c>
      <c r="B45" s="36">
        <v>777020495.82459998</v>
      </c>
      <c r="C45" s="36">
        <v>57226944.939300008</v>
      </c>
      <c r="D45" s="62" t="s">
        <v>14</v>
      </c>
      <c r="E45" s="42">
        <f>C45+B45</f>
        <v>834247440.76390004</v>
      </c>
    </row>
    <row r="46" spans="1:24">
      <c r="A46" s="90">
        <v>2007</v>
      </c>
      <c r="B46" s="36">
        <v>907371333.27089977</v>
      </c>
      <c r="C46" s="36">
        <v>44365050.936300017</v>
      </c>
      <c r="D46" s="62" t="s">
        <v>14</v>
      </c>
      <c r="E46" s="42">
        <v>951736384.20720005</v>
      </c>
    </row>
    <row r="47" spans="1:24">
      <c r="A47" s="90">
        <v>2008</v>
      </c>
      <c r="B47" s="36">
        <v>1174058265.2995999</v>
      </c>
      <c r="C47" s="36">
        <v>49701644.423300005</v>
      </c>
      <c r="D47" s="62" t="s">
        <v>14</v>
      </c>
      <c r="E47" s="42">
        <f t="shared" ref="E47:E52" si="7">C47+B47</f>
        <v>1223759909.7228999</v>
      </c>
    </row>
    <row r="48" spans="1:24">
      <c r="A48" s="90">
        <v>2009</v>
      </c>
      <c r="B48" s="36">
        <v>851985661.17309999</v>
      </c>
      <c r="C48" s="36">
        <v>39885471.43119999</v>
      </c>
      <c r="D48" s="62" t="s">
        <v>14</v>
      </c>
      <c r="E48" s="42">
        <f t="shared" si="7"/>
        <v>891871132.60430002</v>
      </c>
    </row>
    <row r="49" spans="1:5">
      <c r="A49" s="90">
        <v>2010</v>
      </c>
      <c r="B49" s="36">
        <v>1018549482.79</v>
      </c>
      <c r="C49" s="36">
        <v>71185695.909999996</v>
      </c>
      <c r="D49" s="62" t="s">
        <v>14</v>
      </c>
      <c r="E49" s="42">
        <f t="shared" si="7"/>
        <v>1089735178.7</v>
      </c>
    </row>
    <row r="50" spans="1:5">
      <c r="A50" s="90">
        <v>2011</v>
      </c>
      <c r="B50" s="36">
        <v>1009378604.11</v>
      </c>
      <c r="C50" s="36">
        <v>52886654.969999999</v>
      </c>
      <c r="D50" s="62" t="s">
        <v>14</v>
      </c>
      <c r="E50" s="42">
        <f t="shared" si="7"/>
        <v>1062265259.08</v>
      </c>
    </row>
    <row r="51" spans="1:5">
      <c r="A51" s="90">
        <v>2012</v>
      </c>
      <c r="B51" s="36">
        <v>966949207.13049996</v>
      </c>
      <c r="C51" s="36">
        <v>58626769.842300005</v>
      </c>
      <c r="D51" s="62" t="s">
        <v>14</v>
      </c>
      <c r="E51" s="42">
        <f t="shared" si="7"/>
        <v>1025575976.9728</v>
      </c>
    </row>
    <row r="52" spans="1:5">
      <c r="A52" s="90">
        <v>2013</v>
      </c>
      <c r="B52" s="36">
        <v>931501496.47490013</v>
      </c>
      <c r="C52" s="36">
        <v>50668321.781500004</v>
      </c>
      <c r="D52" s="62" t="s">
        <v>14</v>
      </c>
      <c r="E52" s="42">
        <f t="shared" si="7"/>
        <v>982169818.25640011</v>
      </c>
    </row>
    <row r="53" spans="1:5">
      <c r="A53" s="90">
        <v>2014</v>
      </c>
      <c r="B53" s="36">
        <v>753241974</v>
      </c>
      <c r="C53" s="36">
        <v>44199045.079999998</v>
      </c>
      <c r="D53" s="62" t="s">
        <v>14</v>
      </c>
      <c r="E53" s="42">
        <f t="shared" ref="E53:E54" si="8">C53+B53</f>
        <v>797441019.08000004</v>
      </c>
    </row>
    <row r="54" spans="1:5">
      <c r="A54" s="90">
        <v>2015</v>
      </c>
      <c r="B54" s="36">
        <v>923715363.70000005</v>
      </c>
      <c r="C54" s="36">
        <v>46458782</v>
      </c>
      <c r="D54" s="62" t="s">
        <v>14</v>
      </c>
      <c r="E54" s="42">
        <f t="shared" si="8"/>
        <v>970174145.70000005</v>
      </c>
    </row>
    <row r="55" spans="1:5">
      <c r="A55" s="164"/>
      <c r="B55" s="32"/>
      <c r="C55" s="32"/>
      <c r="D55" s="166"/>
      <c r="E55" s="168"/>
    </row>
    <row r="56" spans="1:5">
      <c r="A56" s="164"/>
      <c r="B56" s="32"/>
      <c r="C56" s="32"/>
      <c r="D56" s="166"/>
      <c r="E56" s="168"/>
    </row>
    <row r="57" spans="1:5" ht="36">
      <c r="A57" s="9" t="s">
        <v>30</v>
      </c>
      <c r="B57" s="10" t="s">
        <v>1</v>
      </c>
      <c r="C57" s="10" t="s">
        <v>4</v>
      </c>
      <c r="D57" s="10" t="s">
        <v>64</v>
      </c>
      <c r="E57" s="12" t="s">
        <v>50</v>
      </c>
    </row>
    <row r="58" spans="1:5">
      <c r="A58" s="90">
        <v>1994</v>
      </c>
      <c r="B58" s="36">
        <v>38677542.552331924</v>
      </c>
      <c r="C58" s="36">
        <v>56794881.371797234</v>
      </c>
      <c r="D58" s="36">
        <v>3003245.6395769846</v>
      </c>
      <c r="E58" s="42">
        <f t="shared" ref="E58:E68" si="9">SUM(B58:D58)</f>
        <v>98475669.563706145</v>
      </c>
    </row>
    <row r="59" spans="1:5">
      <c r="A59" s="90">
        <v>1995</v>
      </c>
      <c r="B59" s="36">
        <v>45434356.520320952</v>
      </c>
      <c r="C59" s="36">
        <v>88496125.198631406</v>
      </c>
      <c r="D59" s="36">
        <v>8068310.57523588</v>
      </c>
      <c r="E59" s="42">
        <f t="shared" si="9"/>
        <v>141998792.29418823</v>
      </c>
    </row>
    <row r="60" spans="1:5">
      <c r="A60" s="90">
        <v>1996</v>
      </c>
      <c r="B60" s="36">
        <v>29952529.357869983</v>
      </c>
      <c r="C60" s="36">
        <v>83148774.463313997</v>
      </c>
      <c r="D60" s="36">
        <v>1727399.4385744804</v>
      </c>
      <c r="E60" s="42">
        <f t="shared" si="9"/>
        <v>114828703.25975846</v>
      </c>
    </row>
    <row r="61" spans="1:5">
      <c r="A61" s="90">
        <v>1997</v>
      </c>
      <c r="B61" s="36">
        <v>58361007.215412021</v>
      </c>
      <c r="C61" s="36">
        <v>76653313.258622006</v>
      </c>
      <c r="D61" s="36">
        <v>2549142.1897487193</v>
      </c>
      <c r="E61" s="42">
        <f t="shared" si="9"/>
        <v>137563462.66378272</v>
      </c>
    </row>
    <row r="62" spans="1:5">
      <c r="A62" s="90">
        <v>1998</v>
      </c>
      <c r="B62" s="36">
        <v>66610355.251945019</v>
      </c>
      <c r="C62" s="36">
        <v>76226235.327131003</v>
      </c>
      <c r="D62" s="36">
        <v>2884156.1971409703</v>
      </c>
      <c r="E62" s="42">
        <f t="shared" si="9"/>
        <v>145720746.77621698</v>
      </c>
    </row>
    <row r="63" spans="1:5">
      <c r="A63" s="90">
        <v>1999</v>
      </c>
      <c r="B63" s="36">
        <v>58102981.560860001</v>
      </c>
      <c r="C63" s="36">
        <v>65099563.507259987</v>
      </c>
      <c r="D63" s="62" t="s">
        <v>14</v>
      </c>
      <c r="E63" s="42">
        <f t="shared" si="9"/>
        <v>123202545.06811999</v>
      </c>
    </row>
    <row r="64" spans="1:5">
      <c r="A64" s="90">
        <v>2000</v>
      </c>
      <c r="B64" s="36">
        <v>42632193.683709994</v>
      </c>
      <c r="C64" s="36">
        <v>95355856.305269971</v>
      </c>
      <c r="D64" s="62" t="s">
        <v>14</v>
      </c>
      <c r="E64" s="42">
        <f t="shared" si="9"/>
        <v>137988049.98897997</v>
      </c>
    </row>
    <row r="65" spans="1:5">
      <c r="A65" s="90">
        <v>2001</v>
      </c>
      <c r="B65" s="36">
        <v>61228645.171048</v>
      </c>
      <c r="C65" s="36">
        <v>115195105.847835</v>
      </c>
      <c r="D65" s="62" t="s">
        <v>14</v>
      </c>
      <c r="E65" s="42">
        <f t="shared" si="9"/>
        <v>176423751.01888299</v>
      </c>
    </row>
    <row r="66" spans="1:5">
      <c r="A66" s="90">
        <v>2002</v>
      </c>
      <c r="B66" s="36">
        <v>79838111.694350004</v>
      </c>
      <c r="C66" s="36">
        <v>102629645.00589998</v>
      </c>
      <c r="D66" s="62" t="s">
        <v>14</v>
      </c>
      <c r="E66" s="42">
        <f t="shared" si="9"/>
        <v>182467756.70024997</v>
      </c>
    </row>
    <row r="67" spans="1:5">
      <c r="A67" s="90">
        <v>2003</v>
      </c>
      <c r="B67" s="36">
        <v>126425898.12716006</v>
      </c>
      <c r="C67" s="36">
        <v>237533936.56059998</v>
      </c>
      <c r="D67" s="62" t="s">
        <v>14</v>
      </c>
      <c r="E67" s="42">
        <f t="shared" si="9"/>
        <v>363959834.68776006</v>
      </c>
    </row>
    <row r="68" spans="1:5">
      <c r="A68" s="90">
        <v>2004</v>
      </c>
      <c r="B68" s="36">
        <v>103337139.70579995</v>
      </c>
      <c r="C68" s="36">
        <v>125703335.8721</v>
      </c>
      <c r="D68" s="62" t="s">
        <v>14</v>
      </c>
      <c r="E68" s="42">
        <f t="shared" si="9"/>
        <v>229040475.57789993</v>
      </c>
    </row>
    <row r="69" spans="1:5">
      <c r="A69" s="90">
        <v>2005</v>
      </c>
      <c r="B69" s="36">
        <v>96316706.696200013</v>
      </c>
      <c r="C69" s="36">
        <v>272834587.27109998</v>
      </c>
      <c r="D69" s="62" t="s">
        <v>14</v>
      </c>
      <c r="E69" s="42">
        <f t="shared" ref="E69:E76" si="10">C69+B69</f>
        <v>369151293.9673</v>
      </c>
    </row>
    <row r="70" spans="1:5">
      <c r="A70" s="90">
        <v>2006</v>
      </c>
      <c r="B70" s="36">
        <v>88018015.175400004</v>
      </c>
      <c r="C70" s="36">
        <v>226205379.06069997</v>
      </c>
      <c r="D70" s="62" t="s">
        <v>14</v>
      </c>
      <c r="E70" s="42">
        <f t="shared" si="10"/>
        <v>314223394.23609996</v>
      </c>
    </row>
    <row r="71" spans="1:5">
      <c r="A71" s="90">
        <v>2007</v>
      </c>
      <c r="B71" s="36">
        <v>96256598.729099989</v>
      </c>
      <c r="C71" s="36">
        <v>153086132.06370002</v>
      </c>
      <c r="D71" s="62" t="s">
        <v>14</v>
      </c>
      <c r="E71" s="42">
        <f t="shared" si="10"/>
        <v>249342730.79280001</v>
      </c>
    </row>
    <row r="72" spans="1:5">
      <c r="A72" s="90">
        <v>2008</v>
      </c>
      <c r="B72" s="36">
        <v>85137398.700000003</v>
      </c>
      <c r="C72" s="36">
        <v>181556063.57670006</v>
      </c>
      <c r="D72" s="62" t="s">
        <v>14</v>
      </c>
      <c r="E72" s="42">
        <f t="shared" si="10"/>
        <v>266693462.27670008</v>
      </c>
    </row>
    <row r="73" spans="1:5">
      <c r="A73" s="90">
        <v>2009</v>
      </c>
      <c r="B73" s="36">
        <v>75495357.82689999</v>
      </c>
      <c r="C73" s="36">
        <v>131316203.56879999</v>
      </c>
      <c r="D73" s="62" t="s">
        <v>14</v>
      </c>
      <c r="E73" s="42">
        <f t="shared" si="10"/>
        <v>206811561.39569998</v>
      </c>
    </row>
    <row r="74" spans="1:5">
      <c r="A74" s="90">
        <v>2010</v>
      </c>
      <c r="B74" s="36">
        <v>93604523.209999993</v>
      </c>
      <c r="C74" s="36">
        <v>255674366.09999999</v>
      </c>
      <c r="D74" s="62" t="s">
        <v>14</v>
      </c>
      <c r="E74" s="42">
        <f t="shared" si="10"/>
        <v>349278889.31</v>
      </c>
    </row>
    <row r="75" spans="1:5">
      <c r="A75" s="90">
        <v>2011</v>
      </c>
      <c r="B75" s="36">
        <v>118241272.87999998</v>
      </c>
      <c r="C75" s="36">
        <v>207872927.01000002</v>
      </c>
      <c r="D75" s="62" t="s">
        <v>14</v>
      </c>
      <c r="E75" s="42">
        <f t="shared" si="10"/>
        <v>326114199.88999999</v>
      </c>
    </row>
    <row r="76" spans="1:5">
      <c r="A76" s="90">
        <v>2012</v>
      </c>
      <c r="B76" s="36">
        <v>98725927.869499981</v>
      </c>
      <c r="C76" s="36">
        <v>218024763.15769997</v>
      </c>
      <c r="D76" s="62" t="s">
        <v>14</v>
      </c>
      <c r="E76" s="42">
        <f t="shared" si="10"/>
        <v>316750691.02719998</v>
      </c>
    </row>
    <row r="77" spans="1:5">
      <c r="A77" s="90">
        <v>2013</v>
      </c>
      <c r="B77" s="36">
        <v>87721605.525099978</v>
      </c>
      <c r="C77" s="36">
        <v>184053926.21850002</v>
      </c>
      <c r="D77" s="62" t="s">
        <v>14</v>
      </c>
      <c r="E77" s="42">
        <f>C77+B77</f>
        <v>271775531.74360001</v>
      </c>
    </row>
    <row r="78" spans="1:5">
      <c r="A78" s="90">
        <v>2014</v>
      </c>
      <c r="B78" s="36">
        <v>45938006</v>
      </c>
      <c r="C78" s="36">
        <v>150752556.92000002</v>
      </c>
      <c r="D78" s="62" t="s">
        <v>14</v>
      </c>
      <c r="E78" s="42">
        <f t="shared" ref="E78" si="11">C78+B78</f>
        <v>196690562.92000002</v>
      </c>
    </row>
    <row r="79" spans="1:5">
      <c r="A79" s="90">
        <v>2015</v>
      </c>
      <c r="B79" s="36">
        <v>100073572.3</v>
      </c>
      <c r="C79" s="36">
        <v>153923904</v>
      </c>
      <c r="D79" s="62" t="s">
        <v>14</v>
      </c>
      <c r="E79" s="42">
        <f>C79+B79</f>
        <v>253997476.30000001</v>
      </c>
    </row>
    <row r="80" spans="1:5">
      <c r="A80" s="108" t="s">
        <v>65</v>
      </c>
      <c r="B80" s="114"/>
      <c r="C80" s="114"/>
      <c r="D80" s="114"/>
      <c r="E80" s="114"/>
    </row>
    <row r="81" spans="1:5">
      <c r="A81" s="17" t="s">
        <v>6</v>
      </c>
      <c r="B81" s="114"/>
      <c r="C81" s="114"/>
      <c r="D81" s="114"/>
      <c r="E81" s="114"/>
    </row>
    <row r="82" spans="1:5">
      <c r="A82" s="18"/>
      <c r="B82" s="114"/>
      <c r="C82" s="114"/>
      <c r="D82" s="114"/>
      <c r="E82" s="114"/>
    </row>
  </sheetData>
  <phoneticPr fontId="2" type="noConversion"/>
  <hyperlinks>
    <hyperlink ref="A2" location="Sommaire!A1" display="Retour au menu &quot;Production cinématographique&quot;"/>
  </hyperlinks>
  <pageMargins left="0.59055118110236227" right="0.39370078740157483"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rowBreaks count="1" manualBreakCount="1">
    <brk id="56" max="16383" man="1"/>
  </rowBreaks>
  <legacyDrawingHF r:id="rId2"/>
</worksheet>
</file>

<file path=xl/worksheets/sheet6.xml><?xml version="1.0" encoding="utf-8"?>
<worksheet xmlns="http://schemas.openxmlformats.org/spreadsheetml/2006/main" xmlns:r="http://schemas.openxmlformats.org/officeDocument/2006/relationships">
  <sheetPr codeName="Feuil6"/>
  <dimension ref="A1:Q60"/>
  <sheetViews>
    <sheetView workbookViewId="0"/>
  </sheetViews>
  <sheetFormatPr baseColWidth="10" defaultRowHeight="12"/>
  <cols>
    <col min="1" max="1" width="6" style="34" customWidth="1"/>
    <col min="2" max="2" width="12.5703125" style="184" customWidth="1"/>
    <col min="3" max="4" width="10.42578125" style="35" bestFit="1" customWidth="1"/>
    <col min="5" max="5" width="11.42578125" style="35" bestFit="1" customWidth="1"/>
    <col min="6" max="6" width="6.85546875" style="35" bestFit="1" customWidth="1"/>
    <col min="7" max="7" width="9.42578125" style="35" bestFit="1" customWidth="1"/>
    <col min="8" max="8" width="11.140625" style="35" bestFit="1" customWidth="1"/>
    <col min="9" max="9" width="10.7109375" style="35" bestFit="1" customWidth="1"/>
    <col min="10" max="10" width="8.140625" style="35" bestFit="1" customWidth="1"/>
    <col min="11" max="11" width="10.85546875" style="35" bestFit="1" customWidth="1"/>
    <col min="12" max="12" width="8" style="35" bestFit="1" customWidth="1"/>
    <col min="13" max="13" width="10.85546875" style="35" customWidth="1"/>
    <col min="14" max="14" width="9" style="184" bestFit="1" customWidth="1"/>
    <col min="15" max="15" width="11.7109375" style="35" customWidth="1"/>
    <col min="16" max="16" width="7.85546875" style="35" bestFit="1" customWidth="1"/>
    <col min="17" max="17" width="6.42578125" style="34" bestFit="1" customWidth="1"/>
    <col min="18" max="16384" width="11.42578125" style="34"/>
  </cols>
  <sheetData>
    <row r="1" spans="1:17" s="1" customFormat="1" ht="12.75">
      <c r="B1" s="185"/>
      <c r="C1" s="105"/>
      <c r="D1" s="105"/>
      <c r="E1" s="105"/>
      <c r="F1" s="105"/>
      <c r="G1" s="105"/>
      <c r="H1" s="105"/>
      <c r="I1" s="105"/>
      <c r="J1" s="105"/>
      <c r="K1" s="105"/>
      <c r="L1" s="105"/>
      <c r="M1" s="105"/>
      <c r="N1" s="180"/>
      <c r="O1" s="105"/>
      <c r="P1" s="105"/>
      <c r="Q1" s="3"/>
    </row>
    <row r="2" spans="1:17" s="5" customFormat="1" ht="12.75">
      <c r="A2" s="6" t="s">
        <v>39</v>
      </c>
      <c r="B2" s="186"/>
      <c r="C2" s="106"/>
      <c r="D2" s="106"/>
      <c r="E2" s="106"/>
      <c r="F2" s="106"/>
      <c r="G2" s="106"/>
      <c r="H2" s="106"/>
      <c r="I2" s="106"/>
      <c r="J2" s="106"/>
      <c r="K2" s="106"/>
      <c r="L2" s="106"/>
      <c r="M2" s="106"/>
      <c r="N2" s="181"/>
      <c r="O2" s="106"/>
      <c r="P2" s="106"/>
      <c r="Q2" s="4"/>
    </row>
    <row r="3" spans="1:17" s="1" customFormat="1" ht="12.75">
      <c r="B3" s="185"/>
      <c r="C3" s="105"/>
      <c r="D3" s="105"/>
      <c r="E3" s="105"/>
      <c r="F3" s="105"/>
      <c r="G3" s="105"/>
      <c r="H3" s="105"/>
      <c r="I3" s="105"/>
      <c r="J3" s="105"/>
      <c r="K3" s="105"/>
      <c r="L3" s="105"/>
      <c r="M3" s="105"/>
      <c r="N3" s="180"/>
      <c r="O3" s="105"/>
      <c r="P3" s="105"/>
      <c r="Q3" s="3"/>
    </row>
    <row r="4" spans="1:17" s="1" customFormat="1" ht="12.75">
      <c r="B4" s="185"/>
      <c r="C4" s="105"/>
      <c r="D4" s="105"/>
      <c r="E4" s="105"/>
      <c r="F4" s="105"/>
      <c r="G4" s="105"/>
      <c r="H4" s="105"/>
      <c r="I4" s="105"/>
      <c r="J4" s="105"/>
      <c r="K4" s="105"/>
      <c r="L4" s="105"/>
      <c r="M4" s="105"/>
      <c r="N4" s="180"/>
      <c r="O4" s="105"/>
      <c r="P4" s="105"/>
      <c r="Q4" s="3"/>
    </row>
    <row r="5" spans="1:17" s="22" customFormat="1" ht="12.75">
      <c r="A5" s="21" t="s">
        <v>17</v>
      </c>
      <c r="B5" s="179"/>
      <c r="C5" s="117"/>
      <c r="D5" s="117"/>
      <c r="E5" s="117"/>
      <c r="F5" s="117"/>
      <c r="G5" s="117"/>
      <c r="H5" s="117"/>
      <c r="I5" s="117"/>
      <c r="J5" s="117"/>
      <c r="K5" s="117"/>
      <c r="L5" s="117"/>
      <c r="M5" s="117"/>
      <c r="N5" s="179"/>
      <c r="O5" s="117"/>
      <c r="P5" s="117"/>
    </row>
    <row r="6" spans="1:17" s="7" customFormat="1" ht="3" customHeight="1">
      <c r="B6" s="122"/>
      <c r="C6" s="118"/>
      <c r="D6" s="118"/>
      <c r="E6" s="118"/>
      <c r="F6" s="118"/>
      <c r="G6" s="118"/>
      <c r="H6" s="118"/>
      <c r="I6" s="118"/>
      <c r="J6" s="118"/>
      <c r="K6" s="118"/>
      <c r="L6" s="118"/>
      <c r="M6" s="118"/>
      <c r="N6" s="122"/>
      <c r="O6" s="118"/>
      <c r="P6" s="118"/>
    </row>
    <row r="7" spans="1:17" s="41" customFormat="1" ht="49.5">
      <c r="A7" s="9" t="s">
        <v>51</v>
      </c>
      <c r="B7" s="44" t="s">
        <v>131</v>
      </c>
      <c r="C7" s="10" t="s">
        <v>107</v>
      </c>
      <c r="D7" s="10" t="s">
        <v>18</v>
      </c>
      <c r="E7" s="10" t="s">
        <v>108</v>
      </c>
      <c r="F7" s="10" t="s">
        <v>19</v>
      </c>
      <c r="G7" s="10" t="s">
        <v>34</v>
      </c>
      <c r="H7" s="10" t="s">
        <v>20</v>
      </c>
      <c r="I7" s="10" t="s">
        <v>21</v>
      </c>
      <c r="J7" s="10" t="s">
        <v>109</v>
      </c>
      <c r="K7" s="10" t="s">
        <v>112</v>
      </c>
      <c r="L7" s="10" t="s">
        <v>111</v>
      </c>
      <c r="M7" s="10" t="s">
        <v>132</v>
      </c>
      <c r="N7" s="44" t="s">
        <v>26</v>
      </c>
      <c r="O7" s="10" t="s">
        <v>133</v>
      </c>
      <c r="P7" s="44" t="s">
        <v>50</v>
      </c>
    </row>
    <row r="8" spans="1:17" s="7" customFormat="1">
      <c r="A8" s="58">
        <v>1994</v>
      </c>
      <c r="B8" s="124">
        <f>SUM(C8:M8)</f>
        <v>315092888.39743191</v>
      </c>
      <c r="C8" s="123">
        <v>134586851.34269208</v>
      </c>
      <c r="D8" s="123">
        <v>12348370.396230239</v>
      </c>
      <c r="E8" s="123" t="s">
        <v>106</v>
      </c>
      <c r="F8" s="123">
        <v>31441388</v>
      </c>
      <c r="G8" s="64" t="s">
        <v>14</v>
      </c>
      <c r="H8" s="123">
        <v>22897842.389059037</v>
      </c>
      <c r="I8" s="123">
        <v>98078075.23968792</v>
      </c>
      <c r="J8" s="64" t="s">
        <v>14</v>
      </c>
      <c r="K8" s="123">
        <v>15740361.029762624</v>
      </c>
      <c r="L8" s="64" t="s">
        <v>14</v>
      </c>
      <c r="M8" s="64" t="s">
        <v>14</v>
      </c>
      <c r="N8" s="124">
        <v>39044654.154900014</v>
      </c>
      <c r="O8" s="64" t="s">
        <v>14</v>
      </c>
      <c r="P8" s="124">
        <f>B8+N8</f>
        <v>354137542.55233192</v>
      </c>
    </row>
    <row r="9" spans="1:17" s="7" customFormat="1">
      <c r="A9" s="58">
        <v>1995</v>
      </c>
      <c r="B9" s="124">
        <f t="shared" ref="B9:B28" si="0">SUM(C9:M9)</f>
        <v>363793337.53734094</v>
      </c>
      <c r="C9" s="123">
        <v>146935368.93535632</v>
      </c>
      <c r="D9" s="123">
        <v>23423791.498528097</v>
      </c>
      <c r="E9" s="123" t="s">
        <v>106</v>
      </c>
      <c r="F9" s="123">
        <v>24833948.73</v>
      </c>
      <c r="G9" s="64" t="s">
        <v>14</v>
      </c>
      <c r="H9" s="123">
        <v>29704691.008709408</v>
      </c>
      <c r="I9" s="123">
        <v>122953943.63223115</v>
      </c>
      <c r="J9" s="64" t="s">
        <v>14</v>
      </c>
      <c r="K9" s="123">
        <v>15941593.732515998</v>
      </c>
      <c r="L9" s="64" t="s">
        <v>14</v>
      </c>
      <c r="M9" s="64" t="s">
        <v>14</v>
      </c>
      <c r="N9" s="124">
        <v>51177105.189850017</v>
      </c>
      <c r="O9" s="64" t="s">
        <v>14</v>
      </c>
      <c r="P9" s="124">
        <f t="shared" ref="P9:P28" si="1">B9+N9</f>
        <v>414970442.72719097</v>
      </c>
    </row>
    <row r="10" spans="1:17" s="7" customFormat="1">
      <c r="A10" s="58">
        <v>1996</v>
      </c>
      <c r="B10" s="124">
        <f t="shared" si="0"/>
        <v>354049355.923455</v>
      </c>
      <c r="C10" s="123">
        <v>131542390.15527052</v>
      </c>
      <c r="D10" s="123">
        <v>18568293</v>
      </c>
      <c r="E10" s="123" t="s">
        <v>106</v>
      </c>
      <c r="F10" s="123">
        <v>20283343</v>
      </c>
      <c r="G10" s="64" t="s">
        <v>14</v>
      </c>
      <c r="H10" s="123">
        <v>30150604.384128816</v>
      </c>
      <c r="I10" s="123">
        <v>132299068.38405566</v>
      </c>
      <c r="J10" s="64" t="s">
        <v>14</v>
      </c>
      <c r="K10" s="123">
        <v>21205657</v>
      </c>
      <c r="L10" s="64" t="s">
        <v>14</v>
      </c>
      <c r="M10" s="64" t="s">
        <v>14</v>
      </c>
      <c r="N10" s="124">
        <v>30912052.827423993</v>
      </c>
      <c r="O10" s="64" t="s">
        <v>14</v>
      </c>
      <c r="P10" s="124">
        <f t="shared" si="1"/>
        <v>384961408.75087899</v>
      </c>
    </row>
    <row r="11" spans="1:17" s="7" customFormat="1">
      <c r="A11" s="58">
        <v>1997</v>
      </c>
      <c r="B11" s="124">
        <f t="shared" si="0"/>
        <v>538001763.12747812</v>
      </c>
      <c r="C11" s="123">
        <v>258515886.69977307</v>
      </c>
      <c r="D11" s="123">
        <v>27059702</v>
      </c>
      <c r="E11" s="123" t="s">
        <v>106</v>
      </c>
      <c r="F11" s="123">
        <v>30859495</v>
      </c>
      <c r="G11" s="64" t="s">
        <v>14</v>
      </c>
      <c r="H11" s="123">
        <v>33671414.43722681</v>
      </c>
      <c r="I11" s="123">
        <v>167068877.99047816</v>
      </c>
      <c r="J11" s="64" t="s">
        <v>14</v>
      </c>
      <c r="K11" s="123">
        <v>20826387</v>
      </c>
      <c r="L11" s="64" t="s">
        <v>14</v>
      </c>
      <c r="M11" s="64" t="s">
        <v>14</v>
      </c>
      <c r="N11" s="124">
        <v>59050864.255110003</v>
      </c>
      <c r="O11" s="64" t="s">
        <v>14</v>
      </c>
      <c r="P11" s="124">
        <f t="shared" si="1"/>
        <v>597052627.38258815</v>
      </c>
    </row>
    <row r="12" spans="1:17" s="7" customFormat="1">
      <c r="A12" s="58">
        <v>1998</v>
      </c>
      <c r="B12" s="124">
        <f t="shared" si="0"/>
        <v>576679488.24595594</v>
      </c>
      <c r="C12" s="123">
        <v>255902837.79184681</v>
      </c>
      <c r="D12" s="123">
        <v>27722860</v>
      </c>
      <c r="E12" s="123" t="s">
        <v>106</v>
      </c>
      <c r="F12" s="123">
        <v>27722856</v>
      </c>
      <c r="G12" s="64" t="s">
        <v>14</v>
      </c>
      <c r="H12" s="123">
        <v>36564896.784392849</v>
      </c>
      <c r="I12" s="123">
        <v>185104635.66971636</v>
      </c>
      <c r="J12" s="64" t="s">
        <v>14</v>
      </c>
      <c r="K12" s="123">
        <v>43661402</v>
      </c>
      <c r="L12" s="64" t="s">
        <v>14</v>
      </c>
      <c r="M12" s="64" t="s">
        <v>14</v>
      </c>
      <c r="N12" s="124">
        <v>68832098.489149988</v>
      </c>
      <c r="O12" s="64" t="s">
        <v>14</v>
      </c>
      <c r="P12" s="124">
        <f t="shared" si="1"/>
        <v>645511586.73510599</v>
      </c>
    </row>
    <row r="13" spans="1:17" s="7" customFormat="1">
      <c r="A13" s="58">
        <v>1999</v>
      </c>
      <c r="B13" s="124">
        <f t="shared" si="0"/>
        <v>545574720.93967998</v>
      </c>
      <c r="C13" s="123">
        <v>211227715.68258053</v>
      </c>
      <c r="D13" s="123">
        <v>26091653</v>
      </c>
      <c r="E13" s="123" t="s">
        <v>106</v>
      </c>
      <c r="F13" s="123">
        <v>26012761</v>
      </c>
      <c r="G13" s="64" t="s">
        <v>14</v>
      </c>
      <c r="H13" s="123">
        <v>29472206.257422332</v>
      </c>
      <c r="I13" s="123">
        <v>201155715.99967709</v>
      </c>
      <c r="J13" s="64" t="s">
        <v>14</v>
      </c>
      <c r="K13" s="123">
        <v>51614669</v>
      </c>
      <c r="L13" s="64" t="s">
        <v>14</v>
      </c>
      <c r="M13" s="64" t="s">
        <v>14</v>
      </c>
      <c r="N13" s="124">
        <v>58102981.560859986</v>
      </c>
      <c r="O13" s="64" t="s">
        <v>14</v>
      </c>
      <c r="P13" s="124">
        <f t="shared" si="1"/>
        <v>603677702.50054002</v>
      </c>
    </row>
    <row r="14" spans="1:17" s="7" customFormat="1">
      <c r="A14" s="58">
        <v>2000</v>
      </c>
      <c r="B14" s="124">
        <f t="shared" si="0"/>
        <v>633157397.341048</v>
      </c>
      <c r="C14" s="123">
        <v>296131100.24929202</v>
      </c>
      <c r="D14" s="123">
        <v>38767790</v>
      </c>
      <c r="E14" s="123" t="s">
        <v>106</v>
      </c>
      <c r="F14" s="123">
        <v>24060928</v>
      </c>
      <c r="G14" s="64" t="s">
        <v>14</v>
      </c>
      <c r="H14" s="123">
        <v>27115751.09872292</v>
      </c>
      <c r="I14" s="123">
        <v>209876642.99303308</v>
      </c>
      <c r="J14" s="64" t="s">
        <v>14</v>
      </c>
      <c r="K14" s="123">
        <v>37205185</v>
      </c>
      <c r="L14" s="64" t="s">
        <v>14</v>
      </c>
      <c r="M14" s="64" t="s">
        <v>14</v>
      </c>
      <c r="N14" s="124">
        <v>43835118.021709986</v>
      </c>
      <c r="O14" s="64" t="s">
        <v>14</v>
      </c>
      <c r="P14" s="124">
        <f t="shared" si="1"/>
        <v>676992515.36275804</v>
      </c>
    </row>
    <row r="15" spans="1:17" s="7" customFormat="1">
      <c r="A15" s="58">
        <v>2001</v>
      </c>
      <c r="B15" s="124">
        <f t="shared" si="0"/>
        <v>687889579.6482501</v>
      </c>
      <c r="C15" s="123">
        <v>321061603.81125927</v>
      </c>
      <c r="D15" s="123">
        <v>24775894</v>
      </c>
      <c r="E15" s="123">
        <v>53812614.140000023</v>
      </c>
      <c r="F15" s="123">
        <v>23142695</v>
      </c>
      <c r="G15" s="64" t="s">
        <v>14</v>
      </c>
      <c r="H15" s="123">
        <v>26334877.350192141</v>
      </c>
      <c r="I15" s="123">
        <v>238761895.34679863</v>
      </c>
      <c r="J15" s="64" t="s">
        <v>14</v>
      </c>
      <c r="K15" s="64" t="s">
        <v>14</v>
      </c>
      <c r="L15" s="64" t="s">
        <v>14</v>
      </c>
      <c r="M15" s="64" t="s">
        <v>14</v>
      </c>
      <c r="N15" s="124">
        <v>61228645.171048</v>
      </c>
      <c r="O15" s="64" t="s">
        <v>14</v>
      </c>
      <c r="P15" s="124">
        <f t="shared" si="1"/>
        <v>749118224.81929815</v>
      </c>
    </row>
    <row r="16" spans="1:17" s="7" customFormat="1">
      <c r="A16" s="58">
        <v>2002</v>
      </c>
      <c r="B16" s="124">
        <f t="shared" si="0"/>
        <v>644327453.35569978</v>
      </c>
      <c r="C16" s="123">
        <v>211159905.66569984</v>
      </c>
      <c r="D16" s="123">
        <v>33264806</v>
      </c>
      <c r="E16" s="123">
        <v>54768838.260000005</v>
      </c>
      <c r="F16" s="123">
        <v>24498444</v>
      </c>
      <c r="G16" s="64">
        <v>7185848.3799999999</v>
      </c>
      <c r="H16" s="123">
        <v>33012936.34</v>
      </c>
      <c r="I16" s="123">
        <v>214891365.71000001</v>
      </c>
      <c r="J16" s="64" t="s">
        <v>14</v>
      </c>
      <c r="K16" s="123">
        <v>54522039</v>
      </c>
      <c r="L16" s="64">
        <v>11023270</v>
      </c>
      <c r="M16" s="64" t="s">
        <v>14</v>
      </c>
      <c r="N16" s="124">
        <v>79838111.694350004</v>
      </c>
      <c r="O16" s="64" t="s">
        <v>14</v>
      </c>
      <c r="P16" s="124">
        <f t="shared" si="1"/>
        <v>724165565.05004978</v>
      </c>
    </row>
    <row r="17" spans="1:16" s="7" customFormat="1">
      <c r="A17" s="58">
        <v>2003</v>
      </c>
      <c r="B17" s="124">
        <f t="shared" si="0"/>
        <v>720610972.04309988</v>
      </c>
      <c r="C17" s="123">
        <v>223684442.59325325</v>
      </c>
      <c r="D17" s="123">
        <v>37732101</v>
      </c>
      <c r="E17" s="123">
        <v>56837541.199999996</v>
      </c>
      <c r="F17" s="123">
        <v>29393356.309999999</v>
      </c>
      <c r="G17" s="64">
        <v>9737045</v>
      </c>
      <c r="H17" s="123">
        <v>32135279.02</v>
      </c>
      <c r="I17" s="123">
        <v>222044157.25999999</v>
      </c>
      <c r="J17" s="64" t="s">
        <v>14</v>
      </c>
      <c r="K17" s="123">
        <v>51208477.609999999</v>
      </c>
      <c r="L17" s="64">
        <v>17207248</v>
      </c>
      <c r="M17" s="64">
        <v>40631324.049846634</v>
      </c>
      <c r="N17" s="124">
        <v>126425898.12716006</v>
      </c>
      <c r="O17" s="123">
        <v>7071943.9801533706</v>
      </c>
      <c r="P17" s="124">
        <f t="shared" si="1"/>
        <v>847036870.17025995</v>
      </c>
    </row>
    <row r="18" spans="1:16" s="7" customFormat="1">
      <c r="A18" s="58">
        <v>2004</v>
      </c>
      <c r="B18" s="124">
        <f t="shared" si="0"/>
        <v>789072559.29439986</v>
      </c>
      <c r="C18" s="123">
        <v>253777928.7143999</v>
      </c>
      <c r="D18" s="123">
        <v>27516960</v>
      </c>
      <c r="E18" s="123">
        <v>53644052.430000007</v>
      </c>
      <c r="F18" s="123">
        <v>31255200</v>
      </c>
      <c r="G18" s="64">
        <v>11009516</v>
      </c>
      <c r="H18" s="123">
        <v>38133245</v>
      </c>
      <c r="I18" s="123">
        <v>251080740</v>
      </c>
      <c r="J18" s="64" t="s">
        <v>14</v>
      </c>
      <c r="K18" s="123">
        <v>51666693</v>
      </c>
      <c r="L18" s="64">
        <v>18187225</v>
      </c>
      <c r="M18" s="64">
        <v>52800999.149999999</v>
      </c>
      <c r="N18" s="124">
        <v>103337139.70579997</v>
      </c>
      <c r="O18" s="123">
        <v>5438132.8499999996</v>
      </c>
      <c r="P18" s="124">
        <f t="shared" si="1"/>
        <v>892409699.00019979</v>
      </c>
    </row>
    <row r="19" spans="1:16" s="7" customFormat="1">
      <c r="A19" s="58">
        <v>2005</v>
      </c>
      <c r="B19" s="124">
        <f t="shared" si="0"/>
        <v>837356940.30330002</v>
      </c>
      <c r="C19" s="123">
        <v>275422579.31210005</v>
      </c>
      <c r="D19" s="123">
        <v>29052459</v>
      </c>
      <c r="E19" s="123">
        <v>53799823.409999996</v>
      </c>
      <c r="F19" s="123">
        <v>26957000</v>
      </c>
      <c r="G19" s="64">
        <v>12051500</v>
      </c>
      <c r="H19" s="123">
        <v>35761000</v>
      </c>
      <c r="I19" s="123">
        <v>237774950</v>
      </c>
      <c r="J19" s="64" t="s">
        <v>14</v>
      </c>
      <c r="K19" s="123">
        <v>90183434</v>
      </c>
      <c r="L19" s="64">
        <v>29049815</v>
      </c>
      <c r="M19" s="64">
        <v>47304379.581200004</v>
      </c>
      <c r="N19" s="124">
        <v>96316706.696200013</v>
      </c>
      <c r="O19" s="123">
        <v>2563625.4188000001</v>
      </c>
      <c r="P19" s="124">
        <f t="shared" si="1"/>
        <v>933673646.99950004</v>
      </c>
    </row>
    <row r="20" spans="1:16" s="7" customFormat="1">
      <c r="A20" s="58">
        <v>2006</v>
      </c>
      <c r="B20" s="124">
        <f t="shared" si="0"/>
        <v>777020495.82459998</v>
      </c>
      <c r="C20" s="123">
        <v>297779690.39460003</v>
      </c>
      <c r="D20" s="123">
        <v>30244828</v>
      </c>
      <c r="E20" s="123">
        <v>50523673.68</v>
      </c>
      <c r="F20" s="123">
        <v>22251714</v>
      </c>
      <c r="G20" s="64">
        <v>12864100</v>
      </c>
      <c r="H20" s="123">
        <v>28550000</v>
      </c>
      <c r="I20" s="123">
        <v>219009000</v>
      </c>
      <c r="J20" s="64" t="s">
        <v>14</v>
      </c>
      <c r="K20" s="123">
        <v>63813065</v>
      </c>
      <c r="L20" s="64">
        <v>19350589</v>
      </c>
      <c r="M20" s="64">
        <v>32633835.75</v>
      </c>
      <c r="N20" s="124">
        <v>88018015.175400019</v>
      </c>
      <c r="O20" s="123">
        <v>3470913.25</v>
      </c>
      <c r="P20" s="124">
        <f t="shared" si="1"/>
        <v>865038511</v>
      </c>
    </row>
    <row r="21" spans="1:16" s="7" customFormat="1">
      <c r="A21" s="58">
        <v>2007</v>
      </c>
      <c r="B21" s="124">
        <f t="shared" si="0"/>
        <v>907371333.27089989</v>
      </c>
      <c r="C21" s="123">
        <v>284299147.47879994</v>
      </c>
      <c r="D21" s="123">
        <v>39186500</v>
      </c>
      <c r="E21" s="123">
        <v>47957767.419999994</v>
      </c>
      <c r="F21" s="123">
        <v>25853300</v>
      </c>
      <c r="G21" s="64">
        <v>15567100</v>
      </c>
      <c r="H21" s="123">
        <v>37990000</v>
      </c>
      <c r="I21" s="123">
        <v>268748000</v>
      </c>
      <c r="J21" s="64" t="s">
        <v>14</v>
      </c>
      <c r="K21" s="123">
        <v>94940114</v>
      </c>
      <c r="L21" s="64">
        <v>21069466</v>
      </c>
      <c r="M21" s="64">
        <v>71759938.372099996</v>
      </c>
      <c r="N21" s="124">
        <v>96256598.729100019</v>
      </c>
      <c r="O21" s="123">
        <v>10537501.627899999</v>
      </c>
      <c r="P21" s="124">
        <f t="shared" si="1"/>
        <v>1003627931.9999999</v>
      </c>
    </row>
    <row r="22" spans="1:16" s="7" customFormat="1">
      <c r="A22" s="58">
        <v>2008</v>
      </c>
      <c r="B22" s="124">
        <f t="shared" si="0"/>
        <v>1174058265.2995999</v>
      </c>
      <c r="C22" s="123">
        <v>357927121.99965191</v>
      </c>
      <c r="D22" s="123">
        <v>35295836</v>
      </c>
      <c r="E22" s="123">
        <v>53236033.32</v>
      </c>
      <c r="F22" s="123">
        <v>25984177</v>
      </c>
      <c r="G22" s="64">
        <v>23034100</v>
      </c>
      <c r="H22" s="123">
        <v>39770000</v>
      </c>
      <c r="I22" s="123">
        <v>308972000</v>
      </c>
      <c r="J22" s="123">
        <v>123676373</v>
      </c>
      <c r="K22" s="123">
        <v>28951334</v>
      </c>
      <c r="L22" s="64">
        <v>21270333</v>
      </c>
      <c r="M22" s="64">
        <v>155940956.97994804</v>
      </c>
      <c r="N22" s="124">
        <v>85137398.699999973</v>
      </c>
      <c r="O22" s="123">
        <v>4986246.0200519664</v>
      </c>
      <c r="P22" s="124">
        <f t="shared" si="1"/>
        <v>1259195663.9995999</v>
      </c>
    </row>
    <row r="23" spans="1:16" s="7" customFormat="1">
      <c r="A23" s="58">
        <v>2009</v>
      </c>
      <c r="B23" s="124">
        <f t="shared" si="0"/>
        <v>851985661.17309999</v>
      </c>
      <c r="C23" s="123">
        <v>287913100.07309991</v>
      </c>
      <c r="D23" s="123">
        <v>34873660</v>
      </c>
      <c r="E23" s="123">
        <v>39984911.900000006</v>
      </c>
      <c r="F23" s="123">
        <v>22981800</v>
      </c>
      <c r="G23" s="64">
        <v>18786890</v>
      </c>
      <c r="H23" s="123">
        <v>34740000</v>
      </c>
      <c r="I23" s="123">
        <v>266218000</v>
      </c>
      <c r="J23" s="123">
        <v>81729133</v>
      </c>
      <c r="K23" s="123">
        <v>30527000</v>
      </c>
      <c r="L23" s="64">
        <v>6658666</v>
      </c>
      <c r="M23" s="64">
        <v>27572500.200000003</v>
      </c>
      <c r="N23" s="124">
        <v>75495357.82690002</v>
      </c>
      <c r="O23" s="123">
        <v>1714084.7999999998</v>
      </c>
      <c r="P23" s="124">
        <f t="shared" si="1"/>
        <v>927481019</v>
      </c>
    </row>
    <row r="24" spans="1:16" s="7" customFormat="1">
      <c r="A24" s="58">
        <v>2010</v>
      </c>
      <c r="B24" s="124">
        <f t="shared" si="0"/>
        <v>1018549482.7878</v>
      </c>
      <c r="C24" s="123">
        <v>325843432.41182244</v>
      </c>
      <c r="D24" s="123">
        <v>47741999</v>
      </c>
      <c r="E24" s="123">
        <v>48114635.420000002</v>
      </c>
      <c r="F24" s="123">
        <v>29998341</v>
      </c>
      <c r="G24" s="64">
        <v>21176850</v>
      </c>
      <c r="H24" s="123">
        <v>39900000</v>
      </c>
      <c r="I24" s="123">
        <v>321781480</v>
      </c>
      <c r="J24" s="123">
        <v>58038518</v>
      </c>
      <c r="K24" s="123">
        <v>49292813</v>
      </c>
      <c r="L24" s="64">
        <v>10288603</v>
      </c>
      <c r="M24" s="64">
        <v>66372810.955977581</v>
      </c>
      <c r="N24" s="124">
        <v>93604523.212800026</v>
      </c>
      <c r="O24" s="123">
        <v>6374422.0440224204</v>
      </c>
      <c r="P24" s="124">
        <f t="shared" si="1"/>
        <v>1112154006.0005999</v>
      </c>
    </row>
    <row r="25" spans="1:16" s="7" customFormat="1">
      <c r="A25" s="58">
        <v>2011</v>
      </c>
      <c r="B25" s="124">
        <f t="shared" si="0"/>
        <v>1009378604.11</v>
      </c>
      <c r="C25" s="123">
        <v>320194815.29498005</v>
      </c>
      <c r="D25" s="123">
        <v>33803000</v>
      </c>
      <c r="E25" s="123">
        <v>30643687.482000001</v>
      </c>
      <c r="F25" s="123">
        <v>24010194</v>
      </c>
      <c r="G25" s="64">
        <v>19539687</v>
      </c>
      <c r="H25" s="123">
        <v>46685000</v>
      </c>
      <c r="I25" s="123">
        <v>318898056</v>
      </c>
      <c r="J25" s="123">
        <v>79232567</v>
      </c>
      <c r="K25" s="123">
        <v>49506100</v>
      </c>
      <c r="L25" s="64">
        <v>14273666</v>
      </c>
      <c r="M25" s="64">
        <v>72591831.333020002</v>
      </c>
      <c r="N25" s="124">
        <v>118241272.87999998</v>
      </c>
      <c r="O25" s="123">
        <v>6678763.6669800123</v>
      </c>
      <c r="P25" s="124">
        <f t="shared" si="1"/>
        <v>1127619876.99</v>
      </c>
    </row>
    <row r="26" spans="1:16" s="7" customFormat="1">
      <c r="A26" s="58">
        <v>2012</v>
      </c>
      <c r="B26" s="124">
        <f t="shared" si="0"/>
        <v>966949207.13049996</v>
      </c>
      <c r="C26" s="123">
        <v>316944203.42299998</v>
      </c>
      <c r="D26" s="123">
        <v>42100200</v>
      </c>
      <c r="E26" s="123">
        <v>28393484.707500003</v>
      </c>
      <c r="F26" s="123">
        <v>24855537</v>
      </c>
      <c r="G26" s="64">
        <v>15848250</v>
      </c>
      <c r="H26" s="123">
        <v>44947500</v>
      </c>
      <c r="I26" s="123">
        <v>295619261</v>
      </c>
      <c r="J26" s="123">
        <v>113242200</v>
      </c>
      <c r="K26" s="123">
        <v>17950000</v>
      </c>
      <c r="L26" s="64">
        <v>8780000</v>
      </c>
      <c r="M26" s="64">
        <v>58268571</v>
      </c>
      <c r="N26" s="124">
        <v>98725927.869499981</v>
      </c>
      <c r="O26" s="123">
        <v>7307629</v>
      </c>
      <c r="P26" s="124">
        <f t="shared" si="1"/>
        <v>1065675135</v>
      </c>
    </row>
    <row r="27" spans="1:16" s="7" customFormat="1">
      <c r="A27" s="58">
        <v>2013</v>
      </c>
      <c r="B27" s="124">
        <f t="shared" si="0"/>
        <v>931501496.47490013</v>
      </c>
      <c r="C27" s="123">
        <v>297795139.1249001</v>
      </c>
      <c r="D27" s="123">
        <v>32033161</v>
      </c>
      <c r="E27" s="123">
        <v>29657361.850000001</v>
      </c>
      <c r="F27" s="123">
        <v>27765200</v>
      </c>
      <c r="G27" s="64">
        <v>20975615</v>
      </c>
      <c r="H27" s="123">
        <v>33750000</v>
      </c>
      <c r="I27" s="123">
        <v>244456054</v>
      </c>
      <c r="J27" s="123">
        <v>87101333</v>
      </c>
      <c r="K27" s="123">
        <v>12870250</v>
      </c>
      <c r="L27" s="64">
        <v>7031000</v>
      </c>
      <c r="M27" s="64">
        <v>138066382.5</v>
      </c>
      <c r="N27" s="124">
        <v>87721605.525099978</v>
      </c>
      <c r="O27" s="123">
        <v>4712723.5</v>
      </c>
      <c r="P27" s="124">
        <f t="shared" si="1"/>
        <v>1019223102.0000001</v>
      </c>
    </row>
    <row r="28" spans="1:16" s="7" customFormat="1">
      <c r="A28" s="58">
        <v>2014</v>
      </c>
      <c r="B28" s="124">
        <f t="shared" si="0"/>
        <v>753241974</v>
      </c>
      <c r="C28" s="123">
        <v>237607003.36951882</v>
      </c>
      <c r="D28" s="123">
        <v>31164127</v>
      </c>
      <c r="E28" s="123">
        <v>26140539.210000001</v>
      </c>
      <c r="F28" s="123">
        <v>28878204</v>
      </c>
      <c r="G28" s="64">
        <v>15744500</v>
      </c>
      <c r="H28" s="123">
        <v>39265000</v>
      </c>
      <c r="I28" s="123">
        <v>237385847</v>
      </c>
      <c r="J28" s="123">
        <v>62923337</v>
      </c>
      <c r="K28" s="123">
        <v>10805372</v>
      </c>
      <c r="L28" s="64">
        <v>6960300</v>
      </c>
      <c r="M28" s="64">
        <v>56367744.42048116</v>
      </c>
      <c r="N28" s="124">
        <v>45938006</v>
      </c>
      <c r="O28" s="123">
        <v>1383215.5795188504</v>
      </c>
      <c r="P28" s="124">
        <f t="shared" si="1"/>
        <v>799179980</v>
      </c>
    </row>
    <row r="29" spans="1:16" s="7" customFormat="1">
      <c r="A29" s="58">
        <v>2015</v>
      </c>
      <c r="B29" s="124">
        <f t="shared" ref="B29" si="2">SUM(C29:M29)</f>
        <v>923715363.70000005</v>
      </c>
      <c r="C29" s="123">
        <v>310767213.94000006</v>
      </c>
      <c r="D29" s="123">
        <v>34708804</v>
      </c>
      <c r="E29" s="123">
        <v>25471109.760000002</v>
      </c>
      <c r="F29" s="123">
        <v>29352115</v>
      </c>
      <c r="G29" s="64">
        <v>19946000</v>
      </c>
      <c r="H29" s="123">
        <v>55475000</v>
      </c>
      <c r="I29" s="123">
        <v>307486779</v>
      </c>
      <c r="J29" s="123">
        <v>80680257</v>
      </c>
      <c r="K29" s="123">
        <v>13948000</v>
      </c>
      <c r="L29" s="64">
        <v>5127000</v>
      </c>
      <c r="M29" s="64">
        <v>40753085</v>
      </c>
      <c r="N29" s="124">
        <v>100073572.3</v>
      </c>
      <c r="O29" s="123">
        <v>5985327</v>
      </c>
      <c r="P29" s="124">
        <f t="shared" ref="P29" si="3">B29+N29</f>
        <v>1023788936</v>
      </c>
    </row>
    <row r="30" spans="1:16" s="7" customFormat="1">
      <c r="B30" s="122"/>
      <c r="C30" s="118"/>
      <c r="D30" s="118"/>
      <c r="E30" s="118"/>
      <c r="F30" s="118"/>
      <c r="G30" s="118"/>
      <c r="H30" s="118"/>
      <c r="I30" s="118"/>
      <c r="J30" s="118"/>
      <c r="K30" s="118"/>
      <c r="L30" s="118"/>
      <c r="M30" s="118"/>
      <c r="N30" s="122"/>
      <c r="O30" s="118"/>
      <c r="P30" s="118"/>
    </row>
    <row r="31" spans="1:16" s="7" customFormat="1">
      <c r="B31" s="122"/>
      <c r="C31" s="118"/>
      <c r="D31" s="118"/>
      <c r="E31" s="118"/>
      <c r="F31" s="118"/>
      <c r="G31" s="118"/>
      <c r="H31" s="118"/>
      <c r="I31" s="118"/>
      <c r="J31" s="118"/>
      <c r="K31" s="118"/>
      <c r="L31" s="118"/>
      <c r="M31" s="118"/>
      <c r="N31" s="122"/>
      <c r="O31" s="118"/>
      <c r="P31" s="118"/>
    </row>
    <row r="32" spans="1:16" s="7" customFormat="1" ht="49.5">
      <c r="A32" s="9" t="s">
        <v>52</v>
      </c>
      <c r="B32" s="44" t="s">
        <v>131</v>
      </c>
      <c r="C32" s="10" t="s">
        <v>107</v>
      </c>
      <c r="D32" s="10" t="s">
        <v>18</v>
      </c>
      <c r="E32" s="10" t="s">
        <v>108</v>
      </c>
      <c r="F32" s="10" t="s">
        <v>19</v>
      </c>
      <c r="G32" s="10" t="s">
        <v>34</v>
      </c>
      <c r="H32" s="10" t="s">
        <v>20</v>
      </c>
      <c r="I32" s="10" t="s">
        <v>21</v>
      </c>
      <c r="J32" s="10" t="s">
        <v>109</v>
      </c>
      <c r="K32" s="10" t="s">
        <v>112</v>
      </c>
      <c r="L32" s="10" t="s">
        <v>111</v>
      </c>
      <c r="M32" s="10" t="s">
        <v>110</v>
      </c>
      <c r="N32" s="44" t="s">
        <v>26</v>
      </c>
      <c r="O32" s="10" t="s">
        <v>133</v>
      </c>
      <c r="P32" s="44" t="s">
        <v>50</v>
      </c>
    </row>
    <row r="33" spans="1:17" s="7" customFormat="1">
      <c r="A33" s="58">
        <v>1994</v>
      </c>
      <c r="B33" s="120">
        <f t="shared" ref="B33:B54" si="4">B8/$P8*100</f>
        <v>88.974720422608044</v>
      </c>
      <c r="C33" s="119">
        <f t="shared" ref="C33:D54" si="5">C8/$P8*100</f>
        <v>38.004118505115507</v>
      </c>
      <c r="D33" s="119">
        <f t="shared" si="5"/>
        <v>3.4868854364418271</v>
      </c>
      <c r="E33" s="119" t="s">
        <v>14</v>
      </c>
      <c r="F33" s="119">
        <f t="shared" ref="F33:F54" si="6">F8/$P8*100</f>
        <v>8.8782984637540423</v>
      </c>
      <c r="G33" s="119" t="s">
        <v>14</v>
      </c>
      <c r="H33" s="119">
        <f t="shared" ref="H33:I39" si="7">H8/$P8*100</f>
        <v>6.4658048463402773</v>
      </c>
      <c r="I33" s="119">
        <f t="shared" si="7"/>
        <v>27.694910438701832</v>
      </c>
      <c r="J33" s="119" t="s">
        <v>14</v>
      </c>
      <c r="K33" s="119">
        <f t="shared" ref="K33:K39" si="8">K8/$P8*100</f>
        <v>4.4447027322545516</v>
      </c>
      <c r="L33" s="119" t="s">
        <v>14</v>
      </c>
      <c r="M33" s="119" t="s">
        <v>14</v>
      </c>
      <c r="N33" s="182">
        <f t="shared" ref="N33:O54" si="9">N8/$P8*100</f>
        <v>11.025279577391959</v>
      </c>
      <c r="O33" s="119" t="e">
        <f t="shared" si="9"/>
        <v>#VALUE!</v>
      </c>
      <c r="P33" s="120">
        <f>B33+N33</f>
        <v>100</v>
      </c>
    </row>
    <row r="34" spans="1:17" s="7" customFormat="1">
      <c r="A34" s="58">
        <v>1995</v>
      </c>
      <c r="B34" s="120">
        <f t="shared" si="4"/>
        <v>87.667289059550015</v>
      </c>
      <c r="C34" s="119">
        <f t="shared" si="5"/>
        <v>35.408634882449753</v>
      </c>
      <c r="D34" s="119">
        <f t="shared" si="5"/>
        <v>5.6446891360711486</v>
      </c>
      <c r="E34" s="119" t="s">
        <v>14</v>
      </c>
      <c r="F34" s="119">
        <f t="shared" si="6"/>
        <v>5.984510262174572</v>
      </c>
      <c r="G34" s="119" t="s">
        <v>14</v>
      </c>
      <c r="H34" s="119">
        <f t="shared" si="7"/>
        <v>7.1582666981025946</v>
      </c>
      <c r="I34" s="119">
        <f t="shared" si="7"/>
        <v>29.629566584110496</v>
      </c>
      <c r="J34" s="119" t="s">
        <v>14</v>
      </c>
      <c r="K34" s="119">
        <f t="shared" si="8"/>
        <v>3.8416214966414577</v>
      </c>
      <c r="L34" s="119" t="s">
        <v>14</v>
      </c>
      <c r="M34" s="119" t="s">
        <v>14</v>
      </c>
      <c r="N34" s="182">
        <f t="shared" si="9"/>
        <v>12.332710940449983</v>
      </c>
      <c r="O34" s="119" t="e">
        <f t="shared" si="9"/>
        <v>#VALUE!</v>
      </c>
      <c r="P34" s="120">
        <f t="shared" ref="P34:P53" si="10">B34+N34</f>
        <v>100</v>
      </c>
    </row>
    <row r="35" spans="1:17" s="7" customFormat="1">
      <c r="A35" s="58">
        <v>1996</v>
      </c>
      <c r="B35" s="120">
        <f t="shared" si="4"/>
        <v>91.970090475373283</v>
      </c>
      <c r="C35" s="119">
        <f t="shared" si="5"/>
        <v>34.17027971247785</v>
      </c>
      <c r="D35" s="119">
        <f t="shared" si="5"/>
        <v>4.8234167316278045</v>
      </c>
      <c r="E35" s="119" t="s">
        <v>14</v>
      </c>
      <c r="F35" s="119">
        <f t="shared" si="6"/>
        <v>5.2689289209054229</v>
      </c>
      <c r="G35" s="119" t="s">
        <v>14</v>
      </c>
      <c r="H35" s="119">
        <f t="shared" si="7"/>
        <v>7.8321108814416895</v>
      </c>
      <c r="I35" s="119">
        <f t="shared" si="7"/>
        <v>34.366839214699226</v>
      </c>
      <c r="J35" s="119" t="s">
        <v>14</v>
      </c>
      <c r="K35" s="119">
        <f t="shared" si="8"/>
        <v>5.5085150142213006</v>
      </c>
      <c r="L35" s="119" t="s">
        <v>14</v>
      </c>
      <c r="M35" s="119" t="s">
        <v>14</v>
      </c>
      <c r="N35" s="182">
        <f t="shared" si="9"/>
        <v>8.02990952462671</v>
      </c>
      <c r="O35" s="119" t="e">
        <f t="shared" si="9"/>
        <v>#VALUE!</v>
      </c>
      <c r="P35" s="120">
        <f t="shared" si="10"/>
        <v>100</v>
      </c>
    </row>
    <row r="36" spans="1:17" s="7" customFormat="1">
      <c r="A36" s="58">
        <v>1997</v>
      </c>
      <c r="B36" s="120">
        <f t="shared" si="4"/>
        <v>90.109604824287871</v>
      </c>
      <c r="C36" s="119">
        <f t="shared" si="5"/>
        <v>43.298676673290551</v>
      </c>
      <c r="D36" s="119">
        <f t="shared" si="5"/>
        <v>4.5322138717698479</v>
      </c>
      <c r="E36" s="119" t="s">
        <v>14</v>
      </c>
      <c r="F36" s="119">
        <f t="shared" si="6"/>
        <v>5.1686390084714251</v>
      </c>
      <c r="G36" s="119" t="s">
        <v>14</v>
      </c>
      <c r="H36" s="119">
        <f t="shared" si="7"/>
        <v>5.6396057722480037</v>
      </c>
      <c r="I36" s="119">
        <f t="shared" si="7"/>
        <v>27.982269958829161</v>
      </c>
      <c r="J36" s="119" t="s">
        <v>14</v>
      </c>
      <c r="K36" s="119">
        <f t="shared" si="8"/>
        <v>3.4881995396788636</v>
      </c>
      <c r="L36" s="119" t="s">
        <v>14</v>
      </c>
      <c r="M36" s="119" t="s">
        <v>14</v>
      </c>
      <c r="N36" s="182">
        <f t="shared" si="9"/>
        <v>9.8903951757121273</v>
      </c>
      <c r="O36" s="119" t="e">
        <f t="shared" si="9"/>
        <v>#VALUE!</v>
      </c>
      <c r="P36" s="120">
        <f t="shared" si="10"/>
        <v>100</v>
      </c>
    </row>
    <row r="37" spans="1:17" s="7" customFormat="1">
      <c r="A37" s="58">
        <v>1998</v>
      </c>
      <c r="B37" s="120">
        <f t="shared" si="4"/>
        <v>89.336814411451272</v>
      </c>
      <c r="C37" s="119">
        <f t="shared" si="5"/>
        <v>39.643415091301812</v>
      </c>
      <c r="D37" s="119">
        <f t="shared" si="5"/>
        <v>4.2947114458808988</v>
      </c>
      <c r="E37" s="119" t="s">
        <v>14</v>
      </c>
      <c r="F37" s="119">
        <f t="shared" si="6"/>
        <v>4.2947108262173499</v>
      </c>
      <c r="G37" s="119" t="s">
        <v>14</v>
      </c>
      <c r="H37" s="119">
        <f t="shared" si="7"/>
        <v>5.6644834168403122</v>
      </c>
      <c r="I37" s="119">
        <f t="shared" si="7"/>
        <v>28.675648814600819</v>
      </c>
      <c r="J37" s="119" t="s">
        <v>14</v>
      </c>
      <c r="K37" s="119">
        <f t="shared" si="8"/>
        <v>6.7638448166100886</v>
      </c>
      <c r="L37" s="119" t="s">
        <v>14</v>
      </c>
      <c r="M37" s="119" t="s">
        <v>14</v>
      </c>
      <c r="N37" s="182">
        <f t="shared" si="9"/>
        <v>10.663185588548719</v>
      </c>
      <c r="O37" s="119" t="e">
        <f t="shared" si="9"/>
        <v>#VALUE!</v>
      </c>
      <c r="P37" s="120">
        <f t="shared" si="10"/>
        <v>99.999999999999986</v>
      </c>
    </row>
    <row r="38" spans="1:17" s="7" customFormat="1">
      <c r="A38" s="58">
        <v>1999</v>
      </c>
      <c r="B38" s="120">
        <f t="shared" si="4"/>
        <v>90.3751652048457</v>
      </c>
      <c r="C38" s="119">
        <f t="shared" si="5"/>
        <v>34.990147028395761</v>
      </c>
      <c r="D38" s="119">
        <f t="shared" si="5"/>
        <v>4.3221164028294821</v>
      </c>
      <c r="E38" s="119" t="s">
        <v>14</v>
      </c>
      <c r="F38" s="119">
        <f t="shared" si="6"/>
        <v>4.3090478399733056</v>
      </c>
      <c r="G38" s="119" t="s">
        <v>14</v>
      </c>
      <c r="H38" s="119">
        <f t="shared" si="7"/>
        <v>4.8821094659191866</v>
      </c>
      <c r="I38" s="119">
        <f t="shared" si="7"/>
        <v>33.321707123926302</v>
      </c>
      <c r="J38" s="119" t="s">
        <v>14</v>
      </c>
      <c r="K38" s="119">
        <f t="shared" si="8"/>
        <v>8.5500373438016499</v>
      </c>
      <c r="L38" s="119" t="s">
        <v>14</v>
      </c>
      <c r="M38" s="119" t="s">
        <v>14</v>
      </c>
      <c r="N38" s="182">
        <f t="shared" si="9"/>
        <v>9.6248347951542907</v>
      </c>
      <c r="O38" s="119" t="e">
        <f t="shared" si="9"/>
        <v>#VALUE!</v>
      </c>
      <c r="P38" s="120">
        <f t="shared" si="10"/>
        <v>99.999999999999986</v>
      </c>
      <c r="Q38" s="54"/>
    </row>
    <row r="39" spans="1:17" s="8" customFormat="1">
      <c r="A39" s="58">
        <v>2000</v>
      </c>
      <c r="B39" s="120">
        <f t="shared" si="4"/>
        <v>93.525021765089747</v>
      </c>
      <c r="C39" s="119">
        <f t="shared" si="5"/>
        <v>43.742152760819494</v>
      </c>
      <c r="D39" s="119">
        <f t="shared" si="5"/>
        <v>5.7264724676057543</v>
      </c>
      <c r="E39" s="119" t="s">
        <v>14</v>
      </c>
      <c r="F39" s="119">
        <f t="shared" si="6"/>
        <v>3.5540906958339487</v>
      </c>
      <c r="G39" s="119" t="s">
        <v>14</v>
      </c>
      <c r="H39" s="119">
        <f t="shared" si="7"/>
        <v>4.0053250934677296</v>
      </c>
      <c r="I39" s="119">
        <f t="shared" si="7"/>
        <v>31.001323977795131</v>
      </c>
      <c r="J39" s="119" t="s">
        <v>14</v>
      </c>
      <c r="K39" s="119">
        <f t="shared" si="8"/>
        <v>5.4956567695676899</v>
      </c>
      <c r="L39" s="119" t="s">
        <v>14</v>
      </c>
      <c r="M39" s="119" t="s">
        <v>14</v>
      </c>
      <c r="N39" s="182">
        <f t="shared" si="9"/>
        <v>6.474978234910246</v>
      </c>
      <c r="O39" s="119" t="e">
        <f t="shared" si="9"/>
        <v>#VALUE!</v>
      </c>
      <c r="P39" s="120">
        <f t="shared" si="10"/>
        <v>100</v>
      </c>
    </row>
    <row r="40" spans="1:17" s="7" customFormat="1">
      <c r="A40" s="58">
        <v>2001</v>
      </c>
      <c r="B40" s="120">
        <f t="shared" si="4"/>
        <v>91.82657114158215</v>
      </c>
      <c r="C40" s="119">
        <f t="shared" si="5"/>
        <v>42.85860271103477</v>
      </c>
      <c r="D40" s="119">
        <f t="shared" si="5"/>
        <v>3.3073409749143967</v>
      </c>
      <c r="E40" s="119">
        <f t="shared" ref="E40:E54" si="11">E15/$P15*100</f>
        <v>7.1834608152779449</v>
      </c>
      <c r="F40" s="119">
        <f t="shared" si="6"/>
        <v>3.0893247865625573</v>
      </c>
      <c r="G40" s="119" t="s">
        <v>14</v>
      </c>
      <c r="H40" s="119">
        <f t="shared" ref="H40:I54" si="12">H15/$P15*100</f>
        <v>3.5154500955499546</v>
      </c>
      <c r="I40" s="119">
        <f t="shared" si="12"/>
        <v>31.872391758242518</v>
      </c>
      <c r="J40" s="119" t="s">
        <v>14</v>
      </c>
      <c r="K40" s="119" t="s">
        <v>14</v>
      </c>
      <c r="L40" s="119" t="s">
        <v>14</v>
      </c>
      <c r="M40" s="119" t="s">
        <v>14</v>
      </c>
      <c r="N40" s="182">
        <f t="shared" si="9"/>
        <v>8.1734288584178465</v>
      </c>
      <c r="O40" s="119" t="e">
        <f t="shared" si="9"/>
        <v>#VALUE!</v>
      </c>
      <c r="P40" s="120">
        <f t="shared" si="10"/>
        <v>100</v>
      </c>
      <c r="Q40" s="55"/>
    </row>
    <row r="41" spans="1:17">
      <c r="A41" s="58">
        <v>2002</v>
      </c>
      <c r="B41" s="120">
        <f t="shared" si="4"/>
        <v>88.975157678364326</v>
      </c>
      <c r="C41" s="119">
        <f t="shared" si="5"/>
        <v>29.159064702435249</v>
      </c>
      <c r="D41" s="119">
        <f t="shared" si="5"/>
        <v>4.5935360096417934</v>
      </c>
      <c r="E41" s="119">
        <f t="shared" si="11"/>
        <v>7.5630271450720974</v>
      </c>
      <c r="F41" s="119">
        <f t="shared" si="6"/>
        <v>3.3829893580077672</v>
      </c>
      <c r="G41" s="119">
        <f t="shared" ref="G41:G54" si="13">G16/$P16*100</f>
        <v>0.99229357577964361</v>
      </c>
      <c r="H41" s="119">
        <f t="shared" si="12"/>
        <v>4.5587553362494324</v>
      </c>
      <c r="I41" s="119">
        <f t="shared" si="12"/>
        <v>29.674341902068775</v>
      </c>
      <c r="J41" s="119" t="s">
        <v>14</v>
      </c>
      <c r="K41" s="119">
        <f t="shared" ref="K41:L54" si="14">K16/$P16*100</f>
        <v>7.5289466430555532</v>
      </c>
      <c r="L41" s="119">
        <f t="shared" si="14"/>
        <v>1.5222030060540286</v>
      </c>
      <c r="M41" s="119" t="s">
        <v>14</v>
      </c>
      <c r="N41" s="182">
        <f t="shared" si="9"/>
        <v>11.024842321635674</v>
      </c>
      <c r="O41" s="119" t="e">
        <f t="shared" si="9"/>
        <v>#VALUE!</v>
      </c>
      <c r="P41" s="120">
        <f t="shared" si="10"/>
        <v>100</v>
      </c>
    </row>
    <row r="42" spans="1:17">
      <c r="A42" s="58">
        <v>2003</v>
      </c>
      <c r="B42" s="120">
        <f t="shared" si="4"/>
        <v>85.074333529100372</v>
      </c>
      <c r="C42" s="119">
        <f t="shared" si="5"/>
        <v>26.407875556620247</v>
      </c>
      <c r="D42" s="119">
        <f t="shared" si="5"/>
        <v>4.4545995964042984</v>
      </c>
      <c r="E42" s="119">
        <f t="shared" si="11"/>
        <v>6.7101614111054309</v>
      </c>
      <c r="F42" s="119">
        <f t="shared" si="6"/>
        <v>3.4701389449660844</v>
      </c>
      <c r="G42" s="119">
        <f t="shared" si="13"/>
        <v>1.1495420498098021</v>
      </c>
      <c r="H42" s="119">
        <f t="shared" si="12"/>
        <v>3.7938465433671853</v>
      </c>
      <c r="I42" s="119">
        <f t="shared" si="12"/>
        <v>26.214225741480142</v>
      </c>
      <c r="J42" s="119" t="s">
        <v>14</v>
      </c>
      <c r="K42" s="119">
        <f t="shared" si="14"/>
        <v>6.0456019582366887</v>
      </c>
      <c r="L42" s="119">
        <f t="shared" si="14"/>
        <v>2.03146387199665</v>
      </c>
      <c r="M42" s="119">
        <f t="shared" ref="M42:M54" si="15">M17/$P17*100</f>
        <v>4.7968778551138476</v>
      </c>
      <c r="N42" s="182">
        <f t="shared" si="9"/>
        <v>14.925666470899623</v>
      </c>
      <c r="O42" s="119">
        <f t="shared" si="9"/>
        <v>0.83490391377318252</v>
      </c>
      <c r="P42" s="120">
        <f t="shared" si="10"/>
        <v>100</v>
      </c>
    </row>
    <row r="43" spans="1:17">
      <c r="A43" s="58">
        <v>2004</v>
      </c>
      <c r="B43" s="120">
        <f t="shared" si="4"/>
        <v>88.42043740430293</v>
      </c>
      <c r="C43" s="119">
        <f t="shared" si="5"/>
        <v>28.437379042240003</v>
      </c>
      <c r="D43" s="119">
        <f t="shared" si="5"/>
        <v>3.0834447486203129</v>
      </c>
      <c r="E43" s="119">
        <f t="shared" si="11"/>
        <v>6.0111462806936613</v>
      </c>
      <c r="F43" s="119">
        <f t="shared" si="6"/>
        <v>3.5023375513529693</v>
      </c>
      <c r="G43" s="119">
        <f t="shared" si="13"/>
        <v>1.2336840368649484</v>
      </c>
      <c r="H43" s="119">
        <f t="shared" si="12"/>
        <v>4.2730648314022259</v>
      </c>
      <c r="I43" s="119">
        <f t="shared" si="12"/>
        <v>28.135142444249006</v>
      </c>
      <c r="J43" s="119" t="s">
        <v>14</v>
      </c>
      <c r="K43" s="119">
        <f t="shared" si="14"/>
        <v>5.7895709849281269</v>
      </c>
      <c r="L43" s="119">
        <f t="shared" si="14"/>
        <v>2.0379905126956634</v>
      </c>
      <c r="M43" s="119">
        <f t="shared" si="15"/>
        <v>5.9166769712560212</v>
      </c>
      <c r="N43" s="182">
        <f t="shared" si="9"/>
        <v>11.579562595697073</v>
      </c>
      <c r="O43" s="119">
        <f t="shared" si="9"/>
        <v>0.60937626026392866</v>
      </c>
      <c r="P43" s="120">
        <f t="shared" si="10"/>
        <v>100</v>
      </c>
    </row>
    <row r="44" spans="1:17">
      <c r="A44" s="58">
        <v>2005</v>
      </c>
      <c r="B44" s="120">
        <f t="shared" si="4"/>
        <v>89.684114250656194</v>
      </c>
      <c r="C44" s="119">
        <f t="shared" si="5"/>
        <v>29.498806161790224</v>
      </c>
      <c r="D44" s="119">
        <f t="shared" si="5"/>
        <v>3.1116288966026215</v>
      </c>
      <c r="E44" s="119">
        <f t="shared" si="11"/>
        <v>5.7621657827543675</v>
      </c>
      <c r="F44" s="119">
        <f t="shared" si="6"/>
        <v>2.8871972649790805</v>
      </c>
      <c r="G44" s="119">
        <f t="shared" si="13"/>
        <v>1.290761503093645</v>
      </c>
      <c r="H44" s="119">
        <f t="shared" si="12"/>
        <v>3.8301391621069443</v>
      </c>
      <c r="I44" s="119">
        <f t="shared" si="12"/>
        <v>25.466601822181161</v>
      </c>
      <c r="J44" s="119" t="s">
        <v>14</v>
      </c>
      <c r="K44" s="119">
        <f t="shared" si="14"/>
        <v>9.6589889079356528</v>
      </c>
      <c r="L44" s="119">
        <f t="shared" si="14"/>
        <v>3.1113457141428302</v>
      </c>
      <c r="M44" s="119">
        <f t="shared" si="15"/>
        <v>5.0664790350696629</v>
      </c>
      <c r="N44" s="182">
        <f t="shared" si="9"/>
        <v>10.315885749343806</v>
      </c>
      <c r="O44" s="119">
        <f t="shared" si="9"/>
        <v>0.27457403633899208</v>
      </c>
      <c r="P44" s="120">
        <f t="shared" si="10"/>
        <v>100</v>
      </c>
    </row>
    <row r="45" spans="1:17">
      <c r="A45" s="58">
        <v>2006</v>
      </c>
      <c r="B45" s="120">
        <f t="shared" si="4"/>
        <v>89.82495992303862</v>
      </c>
      <c r="C45" s="119">
        <f t="shared" si="5"/>
        <v>34.423865135248299</v>
      </c>
      <c r="D45" s="119">
        <f t="shared" si="5"/>
        <v>3.4963562448839922</v>
      </c>
      <c r="E45" s="119">
        <f t="shared" si="11"/>
        <v>5.8406270978148394</v>
      </c>
      <c r="F45" s="119">
        <f t="shared" si="6"/>
        <v>2.5723379614945259</v>
      </c>
      <c r="G45" s="119">
        <f t="shared" si="13"/>
        <v>1.4871129824184208</v>
      </c>
      <c r="H45" s="119">
        <f t="shared" si="12"/>
        <v>3.3004310949111026</v>
      </c>
      <c r="I45" s="119">
        <f t="shared" si="12"/>
        <v>25.317832352552916</v>
      </c>
      <c r="J45" s="119" t="s">
        <v>14</v>
      </c>
      <c r="K45" s="119">
        <f t="shared" si="14"/>
        <v>7.376904517953883</v>
      </c>
      <c r="L45" s="119">
        <f t="shared" si="14"/>
        <v>2.2369627194551573</v>
      </c>
      <c r="M45" s="119">
        <f t="shared" si="15"/>
        <v>3.7725298163054846</v>
      </c>
      <c r="N45" s="182">
        <f t="shared" si="9"/>
        <v>10.175040076961386</v>
      </c>
      <c r="O45" s="119">
        <f t="shared" si="9"/>
        <v>0.40124378346896517</v>
      </c>
      <c r="P45" s="120">
        <f t="shared" si="10"/>
        <v>100</v>
      </c>
    </row>
    <row r="46" spans="1:17">
      <c r="A46" s="58">
        <v>2007</v>
      </c>
      <c r="B46" s="120">
        <f t="shared" si="4"/>
        <v>90.409135132649936</v>
      </c>
      <c r="C46" s="119">
        <f t="shared" si="5"/>
        <v>28.327145789202685</v>
      </c>
      <c r="D46" s="119">
        <f t="shared" si="5"/>
        <v>3.9044847946699037</v>
      </c>
      <c r="E46" s="119">
        <f t="shared" si="11"/>
        <v>4.7784408834089724</v>
      </c>
      <c r="F46" s="119">
        <f t="shared" si="6"/>
        <v>2.5759845033886526</v>
      </c>
      <c r="G46" s="119">
        <f t="shared" si="13"/>
        <v>1.5510827771580995</v>
      </c>
      <c r="H46" s="119">
        <f t="shared" si="12"/>
        <v>3.785267307606182</v>
      </c>
      <c r="I46" s="119">
        <f t="shared" si="12"/>
        <v>26.777652497619009</v>
      </c>
      <c r="J46" s="119" t="s">
        <v>14</v>
      </c>
      <c r="K46" s="119">
        <f t="shared" si="14"/>
        <v>9.4596922796684382</v>
      </c>
      <c r="L46" s="119">
        <f t="shared" si="14"/>
        <v>2.0993303721642533</v>
      </c>
      <c r="M46" s="119">
        <f t="shared" si="15"/>
        <v>7.1500539277637403</v>
      </c>
      <c r="N46" s="182">
        <f t="shared" si="9"/>
        <v>9.5908648673500689</v>
      </c>
      <c r="O46" s="119">
        <f t="shared" si="9"/>
        <v>1.0499410480636164</v>
      </c>
      <c r="P46" s="120">
        <f t="shared" si="10"/>
        <v>100</v>
      </c>
    </row>
    <row r="47" spans="1:17">
      <c r="A47" s="58">
        <v>2008</v>
      </c>
      <c r="B47" s="120">
        <f t="shared" si="4"/>
        <v>93.238747469191807</v>
      </c>
      <c r="C47" s="119">
        <f t="shared" si="5"/>
        <v>28.42505991981923</v>
      </c>
      <c r="D47" s="119">
        <f t="shared" si="5"/>
        <v>2.803046183298421</v>
      </c>
      <c r="E47" s="119">
        <f t="shared" si="11"/>
        <v>4.2277808637702643</v>
      </c>
      <c r="F47" s="119">
        <f t="shared" si="6"/>
        <v>2.0635535638255069</v>
      </c>
      <c r="G47" s="119">
        <f t="shared" si="13"/>
        <v>1.8292709114671253</v>
      </c>
      <c r="H47" s="119">
        <f t="shared" si="12"/>
        <v>3.1583653864942653</v>
      </c>
      <c r="I47" s="119">
        <f t="shared" si="12"/>
        <v>24.537250947847781</v>
      </c>
      <c r="J47" s="119">
        <f t="shared" ref="J47:J54" si="16">J22/$P22*100</f>
        <v>9.8218550568356537</v>
      </c>
      <c r="K47" s="119">
        <f t="shared" si="14"/>
        <v>2.2991926376272209</v>
      </c>
      <c r="L47" s="119">
        <f t="shared" si="14"/>
        <v>1.689199987588804</v>
      </c>
      <c r="M47" s="119">
        <f t="shared" si="15"/>
        <v>12.384172010617531</v>
      </c>
      <c r="N47" s="182">
        <f t="shared" si="9"/>
        <v>6.7612525308081928</v>
      </c>
      <c r="O47" s="119">
        <f t="shared" si="9"/>
        <v>0.39598659387168522</v>
      </c>
      <c r="P47" s="120">
        <f t="shared" si="10"/>
        <v>100</v>
      </c>
    </row>
    <row r="48" spans="1:17">
      <c r="A48" s="58">
        <v>2009</v>
      </c>
      <c r="B48" s="120">
        <f t="shared" si="4"/>
        <v>91.860172199718079</v>
      </c>
      <c r="C48" s="119">
        <f t="shared" si="5"/>
        <v>31.04247894835893</v>
      </c>
      <c r="D48" s="119">
        <f t="shared" si="5"/>
        <v>3.7600402903770909</v>
      </c>
      <c r="E48" s="119">
        <f t="shared" si="11"/>
        <v>4.3111299402236076</v>
      </c>
      <c r="F48" s="119">
        <f t="shared" si="6"/>
        <v>2.477872811324886</v>
      </c>
      <c r="G48" s="119">
        <f t="shared" si="13"/>
        <v>2.0255821537195255</v>
      </c>
      <c r="H48" s="119">
        <f t="shared" si="12"/>
        <v>3.7456292137877165</v>
      </c>
      <c r="I48" s="119">
        <f t="shared" si="12"/>
        <v>28.70333673103449</v>
      </c>
      <c r="J48" s="119">
        <f t="shared" si="16"/>
        <v>8.8119466949436305</v>
      </c>
      <c r="K48" s="119">
        <f t="shared" si="14"/>
        <v>3.2913881119544506</v>
      </c>
      <c r="L48" s="119">
        <f t="shared" si="14"/>
        <v>0.71793016391637876</v>
      </c>
      <c r="M48" s="119">
        <f t="shared" si="15"/>
        <v>2.972837140077365</v>
      </c>
      <c r="N48" s="182">
        <f t="shared" si="9"/>
        <v>8.1398278002819175</v>
      </c>
      <c r="O48" s="119">
        <f t="shared" si="9"/>
        <v>0.18481076861800444</v>
      </c>
      <c r="P48" s="120">
        <f t="shared" si="10"/>
        <v>100</v>
      </c>
    </row>
    <row r="49" spans="1:16">
      <c r="A49" s="58">
        <v>2010</v>
      </c>
      <c r="B49" s="120">
        <f t="shared" si="4"/>
        <v>91.583492690062798</v>
      </c>
      <c r="C49" s="119">
        <f t="shared" si="5"/>
        <v>29.298409271894194</v>
      </c>
      <c r="D49" s="119">
        <f t="shared" si="5"/>
        <v>4.292750710999484</v>
      </c>
      <c r="E49" s="119">
        <f t="shared" si="11"/>
        <v>4.3262565400473907</v>
      </c>
      <c r="F49" s="119">
        <f t="shared" si="6"/>
        <v>2.6973189718460464</v>
      </c>
      <c r="G49" s="119">
        <f t="shared" si="13"/>
        <v>1.9041292739801163</v>
      </c>
      <c r="H49" s="119">
        <f t="shared" si="12"/>
        <v>3.5876326286396059</v>
      </c>
      <c r="I49" s="119">
        <f t="shared" si="12"/>
        <v>28.93317636440959</v>
      </c>
      <c r="J49" s="119">
        <f t="shared" si="16"/>
        <v>5.2185684434758661</v>
      </c>
      <c r="K49" s="119">
        <f t="shared" si="14"/>
        <v>4.4321930896298376</v>
      </c>
      <c r="L49" s="119">
        <f t="shared" si="14"/>
        <v>0.92510596054935679</v>
      </c>
      <c r="M49" s="119">
        <f t="shared" si="15"/>
        <v>5.9679514345913152</v>
      </c>
      <c r="N49" s="182">
        <f t="shared" si="9"/>
        <v>8.4165073099372112</v>
      </c>
      <c r="O49" s="119">
        <f t="shared" si="9"/>
        <v>0.57316001287855656</v>
      </c>
      <c r="P49" s="120">
        <f t="shared" si="10"/>
        <v>100.00000000000001</v>
      </c>
    </row>
    <row r="50" spans="1:16">
      <c r="A50" s="58">
        <v>2011</v>
      </c>
      <c r="B50" s="120">
        <f t="shared" si="4"/>
        <v>89.514084019552214</v>
      </c>
      <c r="C50" s="119">
        <f t="shared" si="5"/>
        <v>28.395634187443434</v>
      </c>
      <c r="D50" s="119">
        <f t="shared" si="5"/>
        <v>2.9977300586640663</v>
      </c>
      <c r="E50" s="119">
        <f t="shared" si="11"/>
        <v>2.717554745824311</v>
      </c>
      <c r="F50" s="119">
        <f t="shared" si="6"/>
        <v>2.1292808409950483</v>
      </c>
      <c r="G50" s="119">
        <f t="shared" si="13"/>
        <v>1.7328256976241012</v>
      </c>
      <c r="H50" s="119">
        <f t="shared" si="12"/>
        <v>4.1401363130116238</v>
      </c>
      <c r="I50" s="119">
        <f t="shared" si="12"/>
        <v>28.280634503468232</v>
      </c>
      <c r="J50" s="119">
        <f t="shared" si="16"/>
        <v>7.0265316013671741</v>
      </c>
      <c r="K50" s="119">
        <f t="shared" si="14"/>
        <v>4.3903181391364416</v>
      </c>
      <c r="L50" s="119">
        <f t="shared" si="14"/>
        <v>1.2658224895876486</v>
      </c>
      <c r="M50" s="119">
        <f t="shared" si="15"/>
        <v>6.4376154424301406</v>
      </c>
      <c r="N50" s="182">
        <f t="shared" si="9"/>
        <v>10.485915980447777</v>
      </c>
      <c r="O50" s="119">
        <f t="shared" si="9"/>
        <v>0.59228857199714302</v>
      </c>
      <c r="P50" s="120">
        <f t="shared" si="10"/>
        <v>99.999999999999986</v>
      </c>
    </row>
    <row r="51" spans="1:16">
      <c r="A51" s="58">
        <v>2012</v>
      </c>
      <c r="B51" s="120">
        <f t="shared" si="4"/>
        <v>90.73583265415121</v>
      </c>
      <c r="C51" s="119">
        <f t="shared" si="5"/>
        <v>29.741165296401512</v>
      </c>
      <c r="D51" s="119">
        <f t="shared" si="5"/>
        <v>3.95056604187354</v>
      </c>
      <c r="E51" s="119">
        <f t="shared" si="11"/>
        <v>2.6643658817750313</v>
      </c>
      <c r="F51" s="119">
        <f t="shared" si="6"/>
        <v>2.3323746781424153</v>
      </c>
      <c r="G51" s="119">
        <f t="shared" si="13"/>
        <v>1.4871558394763522</v>
      </c>
      <c r="H51" s="119">
        <f t="shared" si="12"/>
        <v>4.2177487795096207</v>
      </c>
      <c r="I51" s="119">
        <f t="shared" si="12"/>
        <v>27.740091824512731</v>
      </c>
      <c r="J51" s="119">
        <f t="shared" si="16"/>
        <v>10.626334075065005</v>
      </c>
      <c r="K51" s="119">
        <f t="shared" si="14"/>
        <v>1.6843782322086367</v>
      </c>
      <c r="L51" s="119">
        <f t="shared" si="14"/>
        <v>0.82389085675720497</v>
      </c>
      <c r="M51" s="119">
        <f t="shared" si="15"/>
        <v>5.4677611484291599</v>
      </c>
      <c r="N51" s="182">
        <f t="shared" si="9"/>
        <v>9.2641673458487865</v>
      </c>
      <c r="O51" s="119">
        <f t="shared" si="9"/>
        <v>0.68572764438198142</v>
      </c>
      <c r="P51" s="120">
        <f t="shared" si="10"/>
        <v>100</v>
      </c>
    </row>
    <row r="52" spans="1:16">
      <c r="A52" s="58">
        <v>2013</v>
      </c>
      <c r="B52" s="120">
        <f t="shared" si="4"/>
        <v>91.393287166179249</v>
      </c>
      <c r="C52" s="119">
        <f t="shared" si="5"/>
        <v>29.21785608475151</v>
      </c>
      <c r="D52" s="119">
        <f t="shared" si="5"/>
        <v>3.1428998162563233</v>
      </c>
      <c r="E52" s="119">
        <f t="shared" si="11"/>
        <v>2.9098007876591474</v>
      </c>
      <c r="F52" s="119">
        <f t="shared" si="6"/>
        <v>2.7241533228119468</v>
      </c>
      <c r="G52" s="119">
        <f t="shared" si="13"/>
        <v>2.0580003493680619</v>
      </c>
      <c r="H52" s="119">
        <f t="shared" si="12"/>
        <v>3.3113456645334161</v>
      </c>
      <c r="I52" s="119">
        <f t="shared" si="12"/>
        <v>23.98454798761027</v>
      </c>
      <c r="J52" s="119">
        <f t="shared" si="16"/>
        <v>8.5458554490261136</v>
      </c>
      <c r="K52" s="119">
        <f t="shared" si="14"/>
        <v>1.2627510085618132</v>
      </c>
      <c r="L52" s="119">
        <f t="shared" si="14"/>
        <v>0.68983915162472442</v>
      </c>
      <c r="M52" s="119">
        <f t="shared" si="15"/>
        <v>13.54623754397592</v>
      </c>
      <c r="N52" s="182">
        <f t="shared" si="9"/>
        <v>8.606712833820751</v>
      </c>
      <c r="O52" s="119">
        <f t="shared" si="9"/>
        <v>0.46238389718132583</v>
      </c>
      <c r="P52" s="120">
        <f t="shared" si="10"/>
        <v>100</v>
      </c>
    </row>
    <row r="53" spans="1:16">
      <c r="A53" s="58">
        <v>2014</v>
      </c>
      <c r="B53" s="120">
        <f t="shared" si="4"/>
        <v>94.251857259987915</v>
      </c>
      <c r="C53" s="119">
        <f t="shared" si="5"/>
        <v>29.731350799042637</v>
      </c>
      <c r="D53" s="119">
        <f t="shared" si="5"/>
        <v>3.8995129732854421</v>
      </c>
      <c r="E53" s="119">
        <f t="shared" si="11"/>
        <v>3.2709201762036129</v>
      </c>
      <c r="F53" s="119">
        <f t="shared" si="6"/>
        <v>3.6134794067288825</v>
      </c>
      <c r="G53" s="119">
        <f t="shared" si="13"/>
        <v>1.9700818831823088</v>
      </c>
      <c r="H53" s="119">
        <f t="shared" si="12"/>
        <v>4.9131611129698216</v>
      </c>
      <c r="I53" s="119">
        <f t="shared" si="12"/>
        <v>29.703677887426561</v>
      </c>
      <c r="J53" s="119">
        <f t="shared" si="16"/>
        <v>7.8734876466750325</v>
      </c>
      <c r="K53" s="119">
        <f t="shared" si="14"/>
        <v>1.3520573926288795</v>
      </c>
      <c r="L53" s="119">
        <f t="shared" si="14"/>
        <v>0.87093022525414121</v>
      </c>
      <c r="M53" s="119">
        <f t="shared" si="15"/>
        <v>7.0531977565905946</v>
      </c>
      <c r="N53" s="182">
        <f t="shared" si="9"/>
        <v>5.7481427400120806</v>
      </c>
      <c r="O53" s="119">
        <f t="shared" si="9"/>
        <v>0.17307935810890188</v>
      </c>
      <c r="P53" s="120">
        <f t="shared" si="10"/>
        <v>100</v>
      </c>
    </row>
    <row r="54" spans="1:16">
      <c r="A54" s="58">
        <v>2015</v>
      </c>
      <c r="B54" s="120">
        <f t="shared" si="4"/>
        <v>90.225175445732702</v>
      </c>
      <c r="C54" s="119">
        <f t="shared" si="5"/>
        <v>30.354617344682854</v>
      </c>
      <c r="D54" s="119">
        <f t="shared" si="5"/>
        <v>3.3902304253852571</v>
      </c>
      <c r="E54" s="119">
        <f t="shared" si="11"/>
        <v>2.4879258667823696</v>
      </c>
      <c r="F54" s="119">
        <f t="shared" si="6"/>
        <v>2.8670084201808566</v>
      </c>
      <c r="G54" s="119">
        <f t="shared" si="13"/>
        <v>1.9482531309558908</v>
      </c>
      <c r="H54" s="119">
        <f t="shared" si="12"/>
        <v>5.4185973347928424</v>
      </c>
      <c r="I54" s="119">
        <f t="shared" si="12"/>
        <v>30.034196325794245</v>
      </c>
      <c r="J54" s="119">
        <f t="shared" si="16"/>
        <v>7.8805556656259865</v>
      </c>
      <c r="K54" s="119">
        <f t="shared" si="14"/>
        <v>1.362390187033629</v>
      </c>
      <c r="L54" s="119">
        <f t="shared" si="14"/>
        <v>0.50078681451974583</v>
      </c>
      <c r="M54" s="119">
        <f t="shared" si="15"/>
        <v>3.9806139299790204</v>
      </c>
      <c r="N54" s="182">
        <f t="shared" si="9"/>
        <v>9.7748245542673065</v>
      </c>
      <c r="O54" s="119">
        <f t="shared" si="9"/>
        <v>0.58462509112327432</v>
      </c>
      <c r="P54" s="120">
        <f t="shared" ref="P54" si="17">B54+N54</f>
        <v>100.00000000000001</v>
      </c>
    </row>
    <row r="55" spans="1:16" s="86" customFormat="1" ht="24" customHeight="1">
      <c r="A55" s="207" t="s">
        <v>128</v>
      </c>
      <c r="B55" s="207"/>
      <c r="C55" s="207"/>
      <c r="D55" s="207"/>
      <c r="E55" s="207"/>
      <c r="F55" s="207"/>
      <c r="G55" s="207"/>
      <c r="H55" s="207"/>
      <c r="I55" s="207"/>
      <c r="J55" s="207"/>
      <c r="K55" s="207"/>
      <c r="L55" s="207"/>
      <c r="M55" s="207"/>
      <c r="N55" s="207"/>
      <c r="O55" s="207"/>
      <c r="P55" s="207"/>
    </row>
    <row r="56" spans="1:16">
      <c r="A56" s="128" t="s">
        <v>113</v>
      </c>
      <c r="B56" s="187"/>
      <c r="C56" s="129"/>
      <c r="D56" s="129"/>
      <c r="E56" s="129"/>
      <c r="F56" s="129"/>
      <c r="G56" s="129"/>
      <c r="H56" s="129"/>
      <c r="I56" s="129"/>
      <c r="J56" s="129"/>
      <c r="K56" s="129"/>
      <c r="L56" s="129"/>
      <c r="M56" s="129"/>
      <c r="N56" s="183"/>
      <c r="O56" s="129"/>
      <c r="P56" s="121"/>
    </row>
    <row r="57" spans="1:16" ht="24" customHeight="1">
      <c r="A57" s="208" t="s">
        <v>115</v>
      </c>
      <c r="B57" s="208"/>
      <c r="C57" s="208"/>
      <c r="D57" s="208"/>
      <c r="E57" s="208"/>
      <c r="F57" s="208"/>
      <c r="G57" s="208"/>
      <c r="H57" s="208"/>
      <c r="I57" s="208"/>
      <c r="J57" s="208"/>
      <c r="K57" s="208"/>
      <c r="L57" s="208"/>
      <c r="M57" s="208"/>
      <c r="N57" s="208"/>
      <c r="O57" s="208"/>
      <c r="P57" s="208"/>
    </row>
    <row r="58" spans="1:16">
      <c r="A58" s="128" t="s">
        <v>114</v>
      </c>
      <c r="B58" s="187"/>
      <c r="C58" s="121"/>
      <c r="D58" s="121"/>
      <c r="E58" s="121"/>
      <c r="F58" s="121"/>
      <c r="G58" s="121"/>
      <c r="H58" s="121"/>
      <c r="I58" s="121"/>
      <c r="J58" s="121"/>
      <c r="K58" s="121"/>
      <c r="L58" s="121"/>
      <c r="M58" s="121"/>
      <c r="N58" s="121"/>
      <c r="O58" s="121"/>
      <c r="P58" s="121"/>
    </row>
    <row r="59" spans="1:16">
      <c r="A59" s="18"/>
      <c r="B59" s="188"/>
      <c r="C59" s="122"/>
      <c r="D59" s="122"/>
      <c r="E59" s="122"/>
      <c r="F59" s="122"/>
      <c r="G59" s="122"/>
      <c r="H59" s="122"/>
      <c r="I59" s="122"/>
      <c r="J59" s="122"/>
      <c r="K59" s="122"/>
      <c r="L59" s="122"/>
      <c r="M59" s="122"/>
      <c r="N59" s="122"/>
      <c r="O59" s="122"/>
      <c r="P59" s="122"/>
    </row>
    <row r="60" spans="1:16">
      <c r="A60" s="8"/>
      <c r="B60" s="122"/>
      <c r="C60" s="121"/>
      <c r="D60" s="118"/>
      <c r="E60" s="118"/>
      <c r="F60" s="118"/>
      <c r="G60" s="118"/>
      <c r="H60" s="118"/>
      <c r="I60" s="125"/>
      <c r="J60" s="125"/>
      <c r="K60" s="118"/>
      <c r="L60" s="118"/>
      <c r="M60" s="125"/>
      <c r="N60" s="122"/>
      <c r="O60" s="118"/>
      <c r="P60" s="126"/>
    </row>
  </sheetData>
  <mergeCells count="2">
    <mergeCell ref="A55:P55"/>
    <mergeCell ref="A57:P57"/>
  </mergeCells>
  <phoneticPr fontId="2" type="noConversion"/>
  <hyperlinks>
    <hyperlink ref="A2" location="Sommaire!A1" display="Retour au menu &quot;Production cinématographique&quot;"/>
  </hyperlinks>
  <pageMargins left="0.74803149606299213" right="0.74803149606299213" top="0.78740157480314965" bottom="0.78740157480314965" header="0.39370078740157483" footer="0.39370078740157483"/>
  <pageSetup paperSize="9" pageOrder="overThenDown" orientation="landscape" r:id="rId1"/>
  <headerFooter alignWithMargins="0">
    <oddFooter>&amp;L&amp;"Arial,Gras italique"&amp;9&amp;G&amp;R&amp;"Arial,Gras italique"&amp;9Production cinématographique</oddFooter>
  </headerFooter>
  <rowBreaks count="1" manualBreakCount="1">
    <brk id="31" max="16383" man="1"/>
  </rowBreaks>
  <ignoredErrors>
    <ignoredError sqref="B22 B23:B28" formulaRange="1"/>
  </ignoredErrors>
  <legacyDrawingHF r:id="rId2"/>
</worksheet>
</file>

<file path=xl/worksheets/sheet7.xml><?xml version="1.0" encoding="utf-8"?>
<worksheet xmlns="http://schemas.openxmlformats.org/spreadsheetml/2006/main" xmlns:r="http://schemas.openxmlformats.org/officeDocument/2006/relationships">
  <sheetPr codeName="Feuil9"/>
  <dimension ref="A1:O65"/>
  <sheetViews>
    <sheetView workbookViewId="0"/>
  </sheetViews>
  <sheetFormatPr baseColWidth="10" defaultRowHeight="12"/>
  <cols>
    <col min="1" max="1" width="8.7109375" style="34" customWidth="1"/>
    <col min="2" max="2" width="10.7109375" style="34" customWidth="1"/>
    <col min="3" max="3" width="21.7109375" style="34" customWidth="1"/>
    <col min="4" max="4" width="22" style="34" bestFit="1" customWidth="1"/>
    <col min="5" max="5" width="21.7109375" style="34" customWidth="1"/>
    <col min="6" max="10" width="6.140625" style="34" customWidth="1"/>
    <col min="11" max="16384" width="11.42578125" style="34"/>
  </cols>
  <sheetData>
    <row r="1" spans="1:15" s="1" customFormat="1" ht="12.75">
      <c r="B1" s="3"/>
      <c r="C1" s="3"/>
      <c r="D1" s="3"/>
      <c r="E1" s="3"/>
      <c r="F1" s="3"/>
      <c r="G1" s="3"/>
      <c r="H1" s="3"/>
      <c r="I1" s="3"/>
      <c r="J1" s="3"/>
      <c r="K1" s="3"/>
      <c r="L1" s="3"/>
      <c r="M1" s="3"/>
      <c r="N1" s="3"/>
      <c r="O1" s="3"/>
    </row>
    <row r="2" spans="1:15" s="5" customFormat="1" ht="12.75">
      <c r="A2" s="6" t="s">
        <v>39</v>
      </c>
      <c r="B2" s="4"/>
      <c r="C2" s="4"/>
      <c r="D2" s="4"/>
      <c r="E2" s="4"/>
      <c r="F2" s="4"/>
      <c r="G2" s="4"/>
      <c r="H2" s="4"/>
      <c r="I2" s="4"/>
      <c r="J2" s="4"/>
      <c r="K2" s="4"/>
      <c r="L2" s="4"/>
      <c r="M2" s="4"/>
      <c r="N2" s="4"/>
      <c r="O2" s="4"/>
    </row>
    <row r="3" spans="1:15" s="1" customFormat="1" ht="12.75">
      <c r="B3" s="3"/>
      <c r="C3" s="3"/>
      <c r="D3" s="3"/>
      <c r="E3" s="3"/>
      <c r="F3" s="3"/>
      <c r="G3" s="3"/>
      <c r="H3" s="3"/>
      <c r="I3" s="3"/>
      <c r="J3" s="3"/>
      <c r="K3" s="3"/>
      <c r="L3" s="3"/>
      <c r="M3" s="3"/>
      <c r="N3" s="3"/>
      <c r="O3" s="3"/>
    </row>
    <row r="4" spans="1:15" s="1" customFormat="1" ht="12.75">
      <c r="B4" s="3"/>
      <c r="C4" s="3"/>
      <c r="D4" s="3"/>
      <c r="E4" s="3"/>
      <c r="F4" s="3"/>
      <c r="G4" s="3"/>
      <c r="H4" s="3"/>
      <c r="I4" s="3"/>
      <c r="J4" s="3"/>
      <c r="K4" s="3"/>
      <c r="L4" s="3"/>
      <c r="M4" s="3"/>
      <c r="N4" s="3"/>
      <c r="O4" s="3"/>
    </row>
    <row r="5" spans="1:15" s="43" customFormat="1" ht="12.75">
      <c r="A5" s="40" t="s">
        <v>102</v>
      </c>
    </row>
    <row r="6" spans="1:15" s="19" customFormat="1" ht="3" customHeight="1"/>
    <row r="7" spans="1:15" s="41" customFormat="1" ht="24">
      <c r="A7" s="9"/>
      <c r="B7" s="44" t="s">
        <v>56</v>
      </c>
      <c r="C7" s="44" t="s">
        <v>12</v>
      </c>
      <c r="D7" s="44" t="s">
        <v>104</v>
      </c>
    </row>
    <row r="8" spans="1:15" s="19" customFormat="1">
      <c r="A8" s="58">
        <v>1986</v>
      </c>
      <c r="B8" s="13">
        <v>32</v>
      </c>
      <c r="C8" s="45">
        <v>28.571428571428569</v>
      </c>
      <c r="D8" s="65">
        <v>12</v>
      </c>
    </row>
    <row r="9" spans="1:15" s="19" customFormat="1">
      <c r="A9" s="58">
        <v>1987</v>
      </c>
      <c r="B9" s="13">
        <v>29</v>
      </c>
      <c r="C9" s="45">
        <v>25.663716814159294</v>
      </c>
      <c r="D9" s="65">
        <v>13</v>
      </c>
    </row>
    <row r="10" spans="1:15" s="19" customFormat="1">
      <c r="A10" s="58">
        <v>1988</v>
      </c>
      <c r="B10" s="13">
        <v>26</v>
      </c>
      <c r="C10" s="45">
        <v>22.608695652173914</v>
      </c>
      <c r="D10" s="65">
        <v>11</v>
      </c>
    </row>
    <row r="11" spans="1:15" s="19" customFormat="1">
      <c r="A11" s="58">
        <v>1989</v>
      </c>
      <c r="B11" s="13">
        <v>27</v>
      </c>
      <c r="C11" s="45">
        <v>26.732673267326735</v>
      </c>
      <c r="D11" s="65">
        <v>13</v>
      </c>
    </row>
    <row r="12" spans="1:15" s="19" customFormat="1">
      <c r="A12" s="58">
        <v>1990</v>
      </c>
      <c r="B12" s="13">
        <v>26</v>
      </c>
      <c r="C12" s="45">
        <v>24.528301886792452</v>
      </c>
      <c r="D12" s="65">
        <v>12</v>
      </c>
    </row>
    <row r="13" spans="1:15" s="19" customFormat="1">
      <c r="A13" s="58">
        <v>1991</v>
      </c>
      <c r="B13" s="13">
        <v>34</v>
      </c>
      <c r="C13" s="45">
        <v>31.481481481481481</v>
      </c>
      <c r="D13" s="65">
        <v>16</v>
      </c>
    </row>
    <row r="14" spans="1:15" s="19" customFormat="1">
      <c r="A14" s="58">
        <v>1992</v>
      </c>
      <c r="B14" s="13">
        <v>39</v>
      </c>
      <c r="C14" s="45">
        <v>34.513274336283182</v>
      </c>
      <c r="D14" s="65">
        <v>19</v>
      </c>
    </row>
    <row r="15" spans="1:15" s="19" customFormat="1">
      <c r="A15" s="58">
        <v>1993</v>
      </c>
      <c r="B15" s="13">
        <v>39</v>
      </c>
      <c r="C15" s="45">
        <v>38.613861386138616</v>
      </c>
      <c r="D15" s="65">
        <v>21</v>
      </c>
    </row>
    <row r="16" spans="1:15" s="19" customFormat="1">
      <c r="A16" s="58">
        <v>1994</v>
      </c>
      <c r="B16" s="13">
        <v>23</v>
      </c>
      <c r="C16" s="45">
        <v>25.842696629213485</v>
      </c>
      <c r="D16" s="65">
        <v>12</v>
      </c>
    </row>
    <row r="17" spans="1:4" s="19" customFormat="1">
      <c r="A17" s="58">
        <v>1995</v>
      </c>
      <c r="B17" s="13">
        <v>33</v>
      </c>
      <c r="C17" s="45">
        <v>34.020618556701031</v>
      </c>
      <c r="D17" s="65">
        <v>19</v>
      </c>
    </row>
    <row r="18" spans="1:4" s="19" customFormat="1">
      <c r="A18" s="58">
        <v>1996</v>
      </c>
      <c r="B18" s="13">
        <v>37</v>
      </c>
      <c r="C18" s="45">
        <v>35.57692307692308</v>
      </c>
      <c r="D18" s="65">
        <v>13</v>
      </c>
    </row>
    <row r="19" spans="1:4" s="19" customFormat="1">
      <c r="A19" s="58">
        <v>1997</v>
      </c>
      <c r="B19" s="13">
        <v>46</v>
      </c>
      <c r="C19" s="45">
        <v>36.799999999999997</v>
      </c>
      <c r="D19" s="65">
        <v>14</v>
      </c>
    </row>
    <row r="20" spans="1:4" s="19" customFormat="1">
      <c r="A20" s="58">
        <v>1998</v>
      </c>
      <c r="B20" s="13">
        <v>59</v>
      </c>
      <c r="C20" s="45">
        <v>39.864864864864863</v>
      </c>
      <c r="D20" s="65">
        <v>21</v>
      </c>
    </row>
    <row r="21" spans="1:4" s="19" customFormat="1">
      <c r="A21" s="58">
        <v>1999</v>
      </c>
      <c r="B21" s="13">
        <v>63</v>
      </c>
      <c r="C21" s="45">
        <v>42</v>
      </c>
      <c r="D21" s="65">
        <v>22</v>
      </c>
    </row>
    <row r="22" spans="1:4" s="19" customFormat="1">
      <c r="A22" s="88">
        <v>2000</v>
      </c>
      <c r="B22" s="46">
        <v>53</v>
      </c>
      <c r="C22" s="45">
        <v>36.551724137931032</v>
      </c>
      <c r="D22" s="111">
        <v>17</v>
      </c>
    </row>
    <row r="23" spans="1:4">
      <c r="A23" s="58">
        <v>2001</v>
      </c>
      <c r="B23" s="13">
        <v>53</v>
      </c>
      <c r="C23" s="45">
        <v>30.813953488372093</v>
      </c>
      <c r="D23" s="65">
        <v>13</v>
      </c>
    </row>
    <row r="24" spans="1:4">
      <c r="A24" s="88">
        <v>2002</v>
      </c>
      <c r="B24" s="46">
        <v>67</v>
      </c>
      <c r="C24" s="45">
        <v>41.104294478527606</v>
      </c>
      <c r="D24" s="46">
        <v>20</v>
      </c>
    </row>
    <row r="25" spans="1:4">
      <c r="A25" s="58">
        <v>2003</v>
      </c>
      <c r="B25" s="13">
        <v>68</v>
      </c>
      <c r="C25" s="45">
        <v>37.158469945355193</v>
      </c>
      <c r="D25" s="13">
        <v>23</v>
      </c>
    </row>
    <row r="26" spans="1:4">
      <c r="A26" s="58">
        <v>2004</v>
      </c>
      <c r="B26" s="13">
        <v>54</v>
      </c>
      <c r="C26" s="45">
        <v>32.335329341317362</v>
      </c>
      <c r="D26" s="13">
        <v>22</v>
      </c>
    </row>
    <row r="27" spans="1:4">
      <c r="A27" s="88">
        <v>2005</v>
      </c>
      <c r="B27" s="46">
        <v>69</v>
      </c>
      <c r="C27" s="45">
        <v>36.898395721925134</v>
      </c>
      <c r="D27" s="46">
        <v>16</v>
      </c>
    </row>
    <row r="28" spans="1:4">
      <c r="A28" s="58">
        <v>2006</v>
      </c>
      <c r="B28" s="13">
        <v>56</v>
      </c>
      <c r="C28" s="45">
        <v>34.146341463414636</v>
      </c>
      <c r="D28" s="13">
        <v>18</v>
      </c>
    </row>
    <row r="29" spans="1:4">
      <c r="A29" s="88">
        <v>2007</v>
      </c>
      <c r="B29" s="46">
        <v>72</v>
      </c>
      <c r="C29" s="45">
        <v>38.918918918918919</v>
      </c>
      <c r="D29" s="111">
        <v>15</v>
      </c>
    </row>
    <row r="30" spans="1:4">
      <c r="A30" s="58">
        <v>2008</v>
      </c>
      <c r="B30" s="13">
        <v>74</v>
      </c>
      <c r="C30" s="45">
        <v>37.755102040816325</v>
      </c>
      <c r="D30" s="65">
        <v>18</v>
      </c>
    </row>
    <row r="31" spans="1:4">
      <c r="A31" s="58">
        <v>2009</v>
      </c>
      <c r="B31" s="13">
        <v>77</v>
      </c>
      <c r="C31" s="45">
        <v>42.307692307692307</v>
      </c>
      <c r="D31" s="13">
        <v>17</v>
      </c>
    </row>
    <row r="32" spans="1:4">
      <c r="A32" s="58">
        <v>2010</v>
      </c>
      <c r="B32" s="13">
        <v>63</v>
      </c>
      <c r="C32" s="45">
        <v>31.03448275862069</v>
      </c>
      <c r="D32" s="65">
        <v>18</v>
      </c>
    </row>
    <row r="33" spans="1:4">
      <c r="A33" s="58">
        <v>2011</v>
      </c>
      <c r="B33" s="13">
        <v>73</v>
      </c>
      <c r="C33" s="45">
        <v>35.265700483091791</v>
      </c>
      <c r="D33" s="13">
        <v>19</v>
      </c>
    </row>
    <row r="34" spans="1:4">
      <c r="A34" s="58">
        <v>2012</v>
      </c>
      <c r="B34" s="13">
        <v>77</v>
      </c>
      <c r="C34" s="45">
        <v>36.84210526315789</v>
      </c>
      <c r="D34" s="65">
        <v>16</v>
      </c>
    </row>
    <row r="35" spans="1:4">
      <c r="A35" s="58">
        <v>2013</v>
      </c>
      <c r="B35" s="13">
        <v>68</v>
      </c>
      <c r="C35" s="45">
        <v>32.535885167464116</v>
      </c>
      <c r="D35" s="13">
        <v>20</v>
      </c>
    </row>
    <row r="36" spans="1:4">
      <c r="A36" s="58">
        <v>2014</v>
      </c>
      <c r="B36" s="13">
        <v>60</v>
      </c>
      <c r="C36" s="45">
        <v>29.55665024630542</v>
      </c>
      <c r="D36" s="65">
        <v>16</v>
      </c>
    </row>
    <row r="37" spans="1:4">
      <c r="A37" s="58">
        <v>2015</v>
      </c>
      <c r="B37" s="13">
        <v>75</v>
      </c>
      <c r="C37" s="45">
        <v>32.051282051282101</v>
      </c>
      <c r="D37" s="13">
        <v>23</v>
      </c>
    </row>
    <row r="40" spans="1:4" s="43" customFormat="1" ht="12.75">
      <c r="A40" s="40" t="s">
        <v>55</v>
      </c>
    </row>
    <row r="41" spans="1:4" s="19" customFormat="1" ht="3" customHeight="1"/>
    <row r="42" spans="1:4" s="41" customFormat="1" ht="24">
      <c r="A42" s="9"/>
      <c r="B42" s="44" t="s">
        <v>56</v>
      </c>
      <c r="C42" s="44" t="s">
        <v>12</v>
      </c>
      <c r="D42" s="44" t="s">
        <v>104</v>
      </c>
    </row>
    <row r="43" spans="1:4" s="19" customFormat="1">
      <c r="A43" s="58">
        <v>1994</v>
      </c>
      <c r="B43" s="13">
        <v>20</v>
      </c>
      <c r="C43" s="45">
        <v>22.471910112359549</v>
      </c>
      <c r="D43" s="65">
        <v>16</v>
      </c>
    </row>
    <row r="44" spans="1:4" s="19" customFormat="1">
      <c r="A44" s="58">
        <v>1995</v>
      </c>
      <c r="B44" s="13">
        <v>17</v>
      </c>
      <c r="C44" s="45">
        <v>17.525773195876287</v>
      </c>
      <c r="D44" s="65">
        <v>9</v>
      </c>
    </row>
    <row r="45" spans="1:4" s="19" customFormat="1">
      <c r="A45" s="58">
        <v>1996</v>
      </c>
      <c r="B45" s="13">
        <v>18</v>
      </c>
      <c r="C45" s="45">
        <v>17.307692307692307</v>
      </c>
      <c r="D45" s="65">
        <v>10</v>
      </c>
    </row>
    <row r="46" spans="1:4" s="19" customFormat="1">
      <c r="A46" s="58">
        <v>1997</v>
      </c>
      <c r="B46" s="13">
        <v>16</v>
      </c>
      <c r="C46" s="45">
        <v>12.8</v>
      </c>
      <c r="D46" s="65">
        <v>11</v>
      </c>
    </row>
    <row r="47" spans="1:4" s="19" customFormat="1">
      <c r="A47" s="58">
        <v>1998</v>
      </c>
      <c r="B47" s="13">
        <v>31</v>
      </c>
      <c r="C47" s="45">
        <v>20.945945945945947</v>
      </c>
      <c r="D47" s="65">
        <v>13</v>
      </c>
    </row>
    <row r="48" spans="1:4" s="19" customFormat="1">
      <c r="A48" s="58">
        <v>1999</v>
      </c>
      <c r="B48" s="13">
        <v>19</v>
      </c>
      <c r="C48" s="45">
        <v>12.666666666666668</v>
      </c>
      <c r="D48" s="65">
        <v>9</v>
      </c>
    </row>
    <row r="49" spans="1:7" s="19" customFormat="1">
      <c r="A49" s="88">
        <v>2000</v>
      </c>
      <c r="B49" s="46">
        <v>21</v>
      </c>
      <c r="C49" s="45">
        <v>14.482758620689657</v>
      </c>
      <c r="D49" s="111">
        <v>9</v>
      </c>
    </row>
    <row r="50" spans="1:7">
      <c r="A50" s="58">
        <v>2001</v>
      </c>
      <c r="B50" s="13">
        <v>36</v>
      </c>
      <c r="C50" s="45">
        <v>20.930232558139537</v>
      </c>
      <c r="D50" s="65">
        <v>6</v>
      </c>
    </row>
    <row r="51" spans="1:7">
      <c r="A51" s="88">
        <v>2002</v>
      </c>
      <c r="B51" s="46">
        <v>31</v>
      </c>
      <c r="C51" s="45">
        <v>19.018404907975462</v>
      </c>
      <c r="D51" s="111">
        <v>8</v>
      </c>
    </row>
    <row r="52" spans="1:7">
      <c r="A52" s="58">
        <v>2003</v>
      </c>
      <c r="B52" s="13">
        <v>27</v>
      </c>
      <c r="C52" s="45">
        <v>14.754098360655737</v>
      </c>
      <c r="D52" s="13">
        <v>4</v>
      </c>
    </row>
    <row r="53" spans="1:7">
      <c r="A53" s="58">
        <v>2004</v>
      </c>
      <c r="B53" s="13">
        <v>35</v>
      </c>
      <c r="C53" s="45">
        <v>20.958083832335326</v>
      </c>
      <c r="D53" s="13">
        <v>13</v>
      </c>
    </row>
    <row r="54" spans="1:7">
      <c r="A54" s="88">
        <v>2005</v>
      </c>
      <c r="B54" s="46">
        <v>34</v>
      </c>
      <c r="C54" s="45">
        <v>18.181818181818183</v>
      </c>
      <c r="D54" s="46">
        <v>13</v>
      </c>
    </row>
    <row r="55" spans="1:7">
      <c r="A55" s="58">
        <v>2006</v>
      </c>
      <c r="B55" s="13">
        <v>27</v>
      </c>
      <c r="C55" s="45">
        <v>16.463414634146343</v>
      </c>
      <c r="D55" s="13">
        <v>7</v>
      </c>
    </row>
    <row r="56" spans="1:7">
      <c r="A56" s="88">
        <v>2007</v>
      </c>
      <c r="B56" s="46">
        <v>32</v>
      </c>
      <c r="C56" s="45">
        <v>17.297297297297298</v>
      </c>
      <c r="D56" s="46">
        <v>9</v>
      </c>
    </row>
    <row r="57" spans="1:7">
      <c r="A57" s="58">
        <v>2008</v>
      </c>
      <c r="B57" s="13">
        <v>31</v>
      </c>
      <c r="C57" s="45">
        <v>15.816326530612246</v>
      </c>
      <c r="D57" s="13">
        <v>6</v>
      </c>
    </row>
    <row r="58" spans="1:7">
      <c r="A58" s="58">
        <v>2009</v>
      </c>
      <c r="B58" s="13">
        <v>37</v>
      </c>
      <c r="C58" s="45">
        <v>20.329670329670328</v>
      </c>
      <c r="D58" s="13">
        <v>9</v>
      </c>
      <c r="G58" s="189"/>
    </row>
    <row r="59" spans="1:7">
      <c r="A59" s="58">
        <v>2010</v>
      </c>
      <c r="B59" s="13">
        <v>33</v>
      </c>
      <c r="C59" s="45">
        <v>16.256157635467979</v>
      </c>
      <c r="D59" s="65">
        <v>8</v>
      </c>
    </row>
    <row r="60" spans="1:7">
      <c r="A60" s="58">
        <v>2011</v>
      </c>
      <c r="B60" s="13">
        <v>37</v>
      </c>
      <c r="C60" s="45">
        <v>17.874396135265698</v>
      </c>
      <c r="D60" s="13">
        <v>3</v>
      </c>
    </row>
    <row r="61" spans="1:7">
      <c r="A61" s="58">
        <v>2012</v>
      </c>
      <c r="B61" s="13">
        <v>36</v>
      </c>
      <c r="C61" s="45">
        <v>17.224880382775119</v>
      </c>
      <c r="D61" s="65">
        <v>10</v>
      </c>
    </row>
    <row r="62" spans="1:7">
      <c r="A62" s="58">
        <v>2013</v>
      </c>
      <c r="B62" s="13">
        <v>39</v>
      </c>
      <c r="C62" s="45">
        <v>18.660287081339714</v>
      </c>
      <c r="D62" s="13">
        <v>11</v>
      </c>
    </row>
    <row r="63" spans="1:7">
      <c r="A63" s="58">
        <v>2014</v>
      </c>
      <c r="B63" s="13">
        <v>35</v>
      </c>
      <c r="C63" s="45">
        <v>17.241379310344829</v>
      </c>
      <c r="D63" s="65">
        <v>9</v>
      </c>
    </row>
    <row r="64" spans="1:7">
      <c r="A64" s="58">
        <v>2015</v>
      </c>
      <c r="B64" s="13">
        <v>38</v>
      </c>
      <c r="C64" s="45">
        <v>16.239316239316199</v>
      </c>
      <c r="D64" s="13">
        <v>11</v>
      </c>
    </row>
    <row r="65" spans="1:1" s="8" customFormat="1">
      <c r="A65" s="18"/>
    </row>
  </sheetData>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legacyDrawingHF r:id="rId2"/>
</worksheet>
</file>

<file path=xl/worksheets/sheet8.xml><?xml version="1.0" encoding="utf-8"?>
<worksheet xmlns="http://schemas.openxmlformats.org/spreadsheetml/2006/main" xmlns:r="http://schemas.openxmlformats.org/officeDocument/2006/relationships">
  <sheetPr codeName="Feuil11"/>
  <dimension ref="A1:P31"/>
  <sheetViews>
    <sheetView workbookViewId="0"/>
  </sheetViews>
  <sheetFormatPr baseColWidth="10" defaultRowHeight="12"/>
  <cols>
    <col min="1" max="1" width="11.42578125" style="34" customWidth="1"/>
    <col min="2" max="2" width="11.85546875" style="197" bestFit="1" customWidth="1"/>
    <col min="3" max="3" width="11.140625" style="197" bestFit="1" customWidth="1"/>
    <col min="4" max="16" width="5.42578125" style="34" bestFit="1" customWidth="1"/>
    <col min="17" max="20" width="5.42578125" style="34" customWidth="1"/>
    <col min="21" max="16384" width="11.42578125" style="34"/>
  </cols>
  <sheetData>
    <row r="1" spans="1:16" s="1" customFormat="1" ht="12.75">
      <c r="B1" s="190"/>
      <c r="C1" s="190"/>
      <c r="D1" s="3"/>
      <c r="E1" s="3"/>
      <c r="F1" s="3"/>
      <c r="G1" s="3"/>
      <c r="H1" s="3"/>
      <c r="I1" s="3"/>
      <c r="J1" s="3"/>
      <c r="K1" s="3"/>
      <c r="L1" s="3"/>
      <c r="M1" s="3"/>
      <c r="N1" s="3"/>
      <c r="O1" s="3"/>
      <c r="P1" s="3"/>
    </row>
    <row r="2" spans="1:16" s="5" customFormat="1" ht="12.75">
      <c r="A2" s="6" t="s">
        <v>39</v>
      </c>
      <c r="B2" s="191"/>
      <c r="C2" s="191"/>
      <c r="D2" s="4"/>
      <c r="E2" s="4"/>
      <c r="F2" s="4"/>
      <c r="G2" s="4"/>
      <c r="H2" s="4"/>
      <c r="I2" s="4"/>
      <c r="J2" s="4"/>
      <c r="K2" s="4"/>
      <c r="L2" s="4"/>
      <c r="M2" s="4"/>
      <c r="N2" s="4"/>
      <c r="O2" s="4"/>
      <c r="P2" s="4"/>
    </row>
    <row r="3" spans="1:16" s="1" customFormat="1" ht="12.75">
      <c r="B3" s="190"/>
      <c r="C3" s="190"/>
      <c r="D3" s="3"/>
      <c r="E3" s="3"/>
      <c r="F3" s="3"/>
      <c r="G3" s="3"/>
      <c r="H3" s="3"/>
      <c r="I3" s="3"/>
      <c r="J3" s="3"/>
      <c r="K3" s="3"/>
      <c r="L3" s="3"/>
      <c r="M3" s="3"/>
      <c r="N3" s="3"/>
      <c r="O3" s="3"/>
      <c r="P3" s="3"/>
    </row>
    <row r="4" spans="1:16" s="1" customFormat="1" ht="12.75">
      <c r="B4" s="190"/>
      <c r="C4" s="190"/>
      <c r="D4" s="3"/>
      <c r="E4" s="3"/>
      <c r="F4" s="3"/>
      <c r="G4" s="3"/>
      <c r="H4" s="3"/>
      <c r="I4" s="3"/>
      <c r="J4" s="3"/>
      <c r="K4" s="3"/>
      <c r="L4" s="3"/>
      <c r="M4" s="3"/>
      <c r="N4" s="3"/>
      <c r="O4" s="3"/>
      <c r="P4" s="3"/>
    </row>
    <row r="5" spans="1:16" s="22" customFormat="1" ht="12.75">
      <c r="A5" s="56" t="s">
        <v>105</v>
      </c>
      <c r="B5" s="192"/>
      <c r="C5" s="192"/>
    </row>
    <row r="6" spans="1:16" s="7" customFormat="1" ht="3" customHeight="1">
      <c r="A6" s="57"/>
      <c r="B6" s="193"/>
      <c r="C6" s="193"/>
    </row>
    <row r="7" spans="1:16" s="133" customFormat="1">
      <c r="A7" s="132" t="s">
        <v>60</v>
      </c>
      <c r="B7" s="194" t="s">
        <v>36</v>
      </c>
      <c r="C7" s="194" t="s">
        <v>35</v>
      </c>
    </row>
    <row r="8" spans="1:16">
      <c r="A8" s="94">
        <v>1992</v>
      </c>
      <c r="B8" s="195">
        <v>2896531.327510797</v>
      </c>
      <c r="C8" s="195">
        <v>3948429.5464489288</v>
      </c>
    </row>
    <row r="9" spans="1:16">
      <c r="A9" s="94">
        <v>1993</v>
      </c>
      <c r="B9" s="195">
        <v>2667857.801654682</v>
      </c>
      <c r="C9" s="195">
        <v>3430102.8878417336</v>
      </c>
    </row>
    <row r="10" spans="1:16" s="8" customFormat="1">
      <c r="A10" s="94">
        <v>1994</v>
      </c>
      <c r="B10" s="195">
        <v>2744082.3102733865</v>
      </c>
      <c r="C10" s="195">
        <v>3978919.3498964114</v>
      </c>
    </row>
    <row r="11" spans="1:16">
      <c r="A11" s="94">
        <v>1995</v>
      </c>
      <c r="B11" s="195">
        <v>3155694.656814395</v>
      </c>
      <c r="C11" s="195">
        <v>4283817.3843712313</v>
      </c>
    </row>
    <row r="12" spans="1:16">
      <c r="A12" s="58">
        <v>1996</v>
      </c>
      <c r="B12" s="196">
        <v>2637367.9982071999</v>
      </c>
      <c r="C12" s="196">
        <v>3704511.1188690723</v>
      </c>
    </row>
    <row r="13" spans="1:16">
      <c r="A13" s="58">
        <v>1997</v>
      </c>
      <c r="B13" s="196">
        <v>2829324</v>
      </c>
      <c r="C13" s="196">
        <v>4776421</v>
      </c>
    </row>
    <row r="14" spans="1:16">
      <c r="A14" s="58">
        <v>1998</v>
      </c>
      <c r="B14" s="196">
        <v>2669169</v>
      </c>
      <c r="C14" s="196">
        <v>4361565</v>
      </c>
    </row>
    <row r="15" spans="1:16">
      <c r="A15" s="58">
        <v>1999</v>
      </c>
      <c r="B15" s="196">
        <v>2714609</v>
      </c>
      <c r="C15" s="196">
        <v>3904495</v>
      </c>
    </row>
    <row r="16" spans="1:16">
      <c r="A16" s="58">
        <v>2000</v>
      </c>
      <c r="B16" s="196">
        <v>3182810</v>
      </c>
      <c r="C16" s="196">
        <v>4677780</v>
      </c>
    </row>
    <row r="17" spans="1:3">
      <c r="A17" s="58">
        <v>2001</v>
      </c>
      <c r="B17" s="196">
        <v>2415699</v>
      </c>
      <c r="C17" s="196">
        <v>4355339</v>
      </c>
    </row>
    <row r="18" spans="1:3">
      <c r="A18" s="58">
        <v>2002</v>
      </c>
      <c r="B18" s="196">
        <v>2824013</v>
      </c>
      <c r="C18" s="196">
        <v>4442734</v>
      </c>
    </row>
    <row r="19" spans="1:3">
      <c r="A19" s="58">
        <v>2003</v>
      </c>
      <c r="B19" s="196">
        <v>2600000</v>
      </c>
      <c r="C19" s="196">
        <v>4628616.7768866662</v>
      </c>
    </row>
    <row r="20" spans="1:3">
      <c r="A20" s="58">
        <v>2004</v>
      </c>
      <c r="B20" s="196">
        <v>3921196</v>
      </c>
      <c r="C20" s="196">
        <v>5343770.6526958076</v>
      </c>
    </row>
    <row r="21" spans="1:3">
      <c r="A21" s="58">
        <v>2005</v>
      </c>
      <c r="B21" s="196">
        <v>2800516</v>
      </c>
      <c r="C21" s="196">
        <v>4992907.2032058835</v>
      </c>
    </row>
    <row r="22" spans="1:3">
      <c r="A22" s="58">
        <v>2006</v>
      </c>
      <c r="B22" s="196">
        <v>2817234</v>
      </c>
      <c r="C22" s="196">
        <v>5274625.067073171</v>
      </c>
    </row>
    <row r="23" spans="1:3">
      <c r="A23" s="58">
        <v>2007</v>
      </c>
      <c r="B23" s="196">
        <v>3076729</v>
      </c>
      <c r="C23" s="196">
        <v>5425015.8486486478</v>
      </c>
    </row>
    <row r="24" spans="1:3">
      <c r="A24" s="58">
        <v>2008</v>
      </c>
      <c r="B24" s="196">
        <v>3400338</v>
      </c>
      <c r="C24" s="196">
        <v>6424467.6734673465</v>
      </c>
    </row>
    <row r="25" spans="1:3">
      <c r="A25" s="58">
        <v>2009</v>
      </c>
      <c r="B25" s="196">
        <v>3062203.5</v>
      </c>
      <c r="C25" s="196">
        <v>5096049.5549450554</v>
      </c>
    </row>
    <row r="26" spans="1:3">
      <c r="A26" s="58">
        <v>2010</v>
      </c>
      <c r="B26" s="196">
        <v>3987263</v>
      </c>
      <c r="C26" s="196">
        <v>5478591.1625615768</v>
      </c>
    </row>
    <row r="27" spans="1:3">
      <c r="A27" s="58">
        <v>2011</v>
      </c>
      <c r="B27" s="196">
        <v>3731983</v>
      </c>
      <c r="C27" s="196">
        <v>5473882.8980097091</v>
      </c>
    </row>
    <row r="28" spans="1:3">
      <c r="A28" s="58">
        <v>2012</v>
      </c>
      <c r="B28" s="196">
        <v>3216194</v>
      </c>
      <c r="C28" s="196">
        <v>5098924.0909090908</v>
      </c>
    </row>
    <row r="29" spans="1:3">
      <c r="A29" s="58">
        <v>2013</v>
      </c>
      <c r="B29" s="196">
        <v>2493840</v>
      </c>
      <c r="C29" s="196">
        <v>4900111.067307693</v>
      </c>
    </row>
    <row r="30" spans="1:3">
      <c r="A30" s="58">
        <v>2014</v>
      </c>
      <c r="B30" s="196">
        <v>2801897</v>
      </c>
      <c r="C30" s="196">
        <v>3936847.1921182266</v>
      </c>
    </row>
    <row r="31" spans="1:3">
      <c r="A31" s="58">
        <v>2015</v>
      </c>
      <c r="B31" s="196">
        <v>3089294.5</v>
      </c>
      <c r="C31" s="196">
        <v>4375166.393162393</v>
      </c>
    </row>
  </sheetData>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horizontalDpi="4294967292" verticalDpi="4294967292" r:id="rId1"/>
  <headerFooter alignWithMargins="0">
    <oddFooter>&amp;L&amp;"Arial,Gras italique"&amp;9&amp;G&amp;R&amp;"Arial,Gras italique"&amp;9Production cinématographique</oddFooter>
  </headerFooter>
  <legacyDrawingHF r:id="rId2"/>
</worksheet>
</file>

<file path=xl/worksheets/sheet9.xml><?xml version="1.0" encoding="utf-8"?>
<worksheet xmlns="http://schemas.openxmlformats.org/spreadsheetml/2006/main" xmlns:r="http://schemas.openxmlformats.org/officeDocument/2006/relationships">
  <sheetPr codeName="Feuil12"/>
  <dimension ref="A1:K55"/>
  <sheetViews>
    <sheetView workbookViewId="0"/>
  </sheetViews>
  <sheetFormatPr baseColWidth="10" defaultRowHeight="12"/>
  <cols>
    <col min="1" max="1" width="10.7109375" style="34" customWidth="1"/>
    <col min="2" max="2" width="12.140625" style="35" bestFit="1" customWidth="1"/>
    <col min="3" max="3" width="9.7109375" style="35" bestFit="1" customWidth="1"/>
    <col min="4" max="4" width="8.7109375" style="35" bestFit="1" customWidth="1"/>
    <col min="5" max="8" width="7.7109375" style="35" bestFit="1" customWidth="1"/>
    <col min="9" max="9" width="12.7109375" style="35" bestFit="1" customWidth="1"/>
    <col min="10" max="10" width="5.42578125" style="35" bestFit="1" customWidth="1"/>
    <col min="11" max="11" width="17" style="34" bestFit="1" customWidth="1"/>
    <col min="12" max="16384" width="11.42578125" style="34"/>
  </cols>
  <sheetData>
    <row r="1" spans="1:11" s="1" customFormat="1" ht="12.75">
      <c r="B1" s="105"/>
      <c r="C1" s="105"/>
      <c r="D1" s="105"/>
      <c r="E1" s="105"/>
      <c r="F1" s="105"/>
      <c r="G1" s="105"/>
      <c r="H1" s="105"/>
      <c r="I1" s="105"/>
      <c r="J1" s="105"/>
      <c r="K1" s="3"/>
    </row>
    <row r="2" spans="1:11" s="5" customFormat="1" ht="12.75">
      <c r="A2" s="6" t="s">
        <v>39</v>
      </c>
      <c r="B2" s="106"/>
      <c r="C2" s="106"/>
      <c r="D2" s="106"/>
      <c r="E2" s="106"/>
      <c r="F2" s="106"/>
      <c r="G2" s="106"/>
      <c r="H2" s="106"/>
      <c r="I2" s="106"/>
      <c r="J2" s="106"/>
      <c r="K2" s="4"/>
    </row>
    <row r="3" spans="1:11" s="1" customFormat="1" ht="12.75">
      <c r="B3" s="105"/>
      <c r="C3" s="105"/>
      <c r="D3" s="105"/>
      <c r="E3" s="105"/>
      <c r="F3" s="105"/>
      <c r="G3" s="105"/>
      <c r="H3" s="105"/>
      <c r="I3" s="105"/>
      <c r="J3" s="105"/>
      <c r="K3" s="3"/>
    </row>
    <row r="4" spans="1:11" s="1" customFormat="1" ht="12.75">
      <c r="B4" s="105"/>
      <c r="C4" s="105"/>
      <c r="D4" s="105"/>
      <c r="E4" s="105"/>
      <c r="F4" s="105"/>
      <c r="G4" s="105"/>
      <c r="H4" s="105"/>
      <c r="I4" s="105"/>
      <c r="J4" s="105"/>
      <c r="K4" s="3"/>
    </row>
    <row r="5" spans="1:11" s="24" customFormat="1" ht="12.75">
      <c r="A5" s="40" t="s">
        <v>74</v>
      </c>
      <c r="B5" s="25"/>
      <c r="C5" s="25"/>
      <c r="D5" s="25"/>
      <c r="E5" s="25"/>
      <c r="F5" s="25"/>
      <c r="G5" s="25"/>
      <c r="H5" s="25"/>
      <c r="I5" s="25"/>
      <c r="J5" s="25"/>
      <c r="K5" s="43"/>
    </row>
    <row r="6" spans="1:11" s="19" customFormat="1" ht="3" customHeight="1">
      <c r="B6" s="27"/>
      <c r="C6" s="27"/>
      <c r="D6" s="27"/>
      <c r="E6" s="27"/>
      <c r="F6" s="27"/>
      <c r="G6" s="27"/>
      <c r="H6" s="27"/>
      <c r="I6" s="27"/>
      <c r="J6" s="27"/>
    </row>
    <row r="7" spans="1:11" s="20" customFormat="1">
      <c r="A7" s="59" t="s">
        <v>130</v>
      </c>
      <c r="B7" s="134" t="s">
        <v>100</v>
      </c>
      <c r="C7" s="134" t="s">
        <v>101</v>
      </c>
      <c r="D7" s="134" t="s">
        <v>67</v>
      </c>
      <c r="E7" s="134" t="s">
        <v>68</v>
      </c>
      <c r="F7" s="134" t="s">
        <v>69</v>
      </c>
      <c r="G7" s="134" t="s">
        <v>70</v>
      </c>
      <c r="H7" s="134" t="s">
        <v>71</v>
      </c>
      <c r="I7" s="134" t="s">
        <v>72</v>
      </c>
      <c r="J7" s="134" t="s">
        <v>50</v>
      </c>
    </row>
    <row r="8" spans="1:11" s="19" customFormat="1">
      <c r="A8" s="94">
        <v>1994</v>
      </c>
      <c r="B8" s="112">
        <v>3</v>
      </c>
      <c r="C8" s="112">
        <v>5</v>
      </c>
      <c r="D8" s="112">
        <v>3</v>
      </c>
      <c r="E8" s="112">
        <v>9</v>
      </c>
      <c r="F8" s="112">
        <v>10</v>
      </c>
      <c r="G8" s="112">
        <v>28</v>
      </c>
      <c r="H8" s="112">
        <v>26</v>
      </c>
      <c r="I8" s="112">
        <v>7</v>
      </c>
      <c r="J8" s="134">
        <f t="shared" ref="J8:J25" si="0">SUM(B8:I8)</f>
        <v>91</v>
      </c>
    </row>
    <row r="9" spans="1:11" s="19" customFormat="1">
      <c r="A9" s="94">
        <f t="shared" ref="A9:A29" si="1">A8+1</f>
        <v>1995</v>
      </c>
      <c r="B9" s="112">
        <v>1</v>
      </c>
      <c r="C9" s="113">
        <v>6</v>
      </c>
      <c r="D9" s="113">
        <v>10</v>
      </c>
      <c r="E9" s="113">
        <v>16</v>
      </c>
      <c r="F9" s="113">
        <v>9</v>
      </c>
      <c r="G9" s="113">
        <v>27</v>
      </c>
      <c r="H9" s="113">
        <v>21</v>
      </c>
      <c r="I9" s="113">
        <v>14</v>
      </c>
      <c r="J9" s="134">
        <f t="shared" si="0"/>
        <v>104</v>
      </c>
    </row>
    <row r="10" spans="1:11" s="19" customFormat="1">
      <c r="A10" s="94">
        <f t="shared" si="1"/>
        <v>1996</v>
      </c>
      <c r="B10" s="112">
        <v>1</v>
      </c>
      <c r="C10" s="113">
        <v>5</v>
      </c>
      <c r="D10" s="113">
        <v>8</v>
      </c>
      <c r="E10" s="113">
        <v>12</v>
      </c>
      <c r="F10" s="113">
        <v>9</v>
      </c>
      <c r="G10" s="113">
        <v>31</v>
      </c>
      <c r="H10" s="113">
        <v>21</v>
      </c>
      <c r="I10" s="113">
        <v>19</v>
      </c>
      <c r="J10" s="134">
        <f t="shared" si="0"/>
        <v>106</v>
      </c>
    </row>
    <row r="11" spans="1:11" s="19" customFormat="1">
      <c r="A11" s="94">
        <f t="shared" si="1"/>
        <v>1997</v>
      </c>
      <c r="B11" s="112">
        <v>5</v>
      </c>
      <c r="C11" s="113">
        <v>4</v>
      </c>
      <c r="D11" s="113">
        <v>14</v>
      </c>
      <c r="E11" s="113">
        <v>10</v>
      </c>
      <c r="F11" s="113">
        <v>11</v>
      </c>
      <c r="G11" s="113">
        <v>38</v>
      </c>
      <c r="H11" s="113">
        <v>25</v>
      </c>
      <c r="I11" s="113">
        <v>19</v>
      </c>
      <c r="J11" s="134">
        <f t="shared" si="0"/>
        <v>126</v>
      </c>
    </row>
    <row r="12" spans="1:11" s="19" customFormat="1">
      <c r="A12" s="94">
        <f t="shared" si="1"/>
        <v>1998</v>
      </c>
      <c r="B12" s="112">
        <v>3</v>
      </c>
      <c r="C12" s="113">
        <v>6</v>
      </c>
      <c r="D12" s="113">
        <v>14</v>
      </c>
      <c r="E12" s="113">
        <v>12</v>
      </c>
      <c r="F12" s="113">
        <v>11</v>
      </c>
      <c r="G12" s="113">
        <v>56</v>
      </c>
      <c r="H12" s="113">
        <v>29</v>
      </c>
      <c r="I12" s="113">
        <v>19</v>
      </c>
      <c r="J12" s="134">
        <f t="shared" si="0"/>
        <v>150</v>
      </c>
    </row>
    <row r="13" spans="1:11" s="19" customFormat="1">
      <c r="A13" s="94">
        <f t="shared" si="1"/>
        <v>1999</v>
      </c>
      <c r="B13" s="112">
        <v>3</v>
      </c>
      <c r="C13" s="113">
        <v>7</v>
      </c>
      <c r="D13" s="113">
        <v>13</v>
      </c>
      <c r="E13" s="113">
        <v>11</v>
      </c>
      <c r="F13" s="113">
        <v>13</v>
      </c>
      <c r="G13" s="113">
        <v>60</v>
      </c>
      <c r="H13" s="113">
        <v>27</v>
      </c>
      <c r="I13" s="113">
        <v>20</v>
      </c>
      <c r="J13" s="134">
        <f t="shared" si="0"/>
        <v>154</v>
      </c>
    </row>
    <row r="14" spans="1:11" s="60" customFormat="1">
      <c r="A14" s="94">
        <f t="shared" si="1"/>
        <v>2000</v>
      </c>
      <c r="B14" s="112">
        <v>7</v>
      </c>
      <c r="C14" s="113">
        <v>7</v>
      </c>
      <c r="D14" s="113">
        <v>12</v>
      </c>
      <c r="E14" s="113">
        <v>14</v>
      </c>
      <c r="F14" s="113">
        <v>18</v>
      </c>
      <c r="G14" s="113">
        <v>43</v>
      </c>
      <c r="H14" s="113">
        <v>21</v>
      </c>
      <c r="I14" s="113">
        <v>22</v>
      </c>
      <c r="J14" s="134">
        <f t="shared" si="0"/>
        <v>144</v>
      </c>
    </row>
    <row r="15" spans="1:11" s="7" customFormat="1">
      <c r="A15" s="94">
        <f t="shared" si="1"/>
        <v>2001</v>
      </c>
      <c r="B15" s="112">
        <v>9</v>
      </c>
      <c r="C15" s="113">
        <v>11</v>
      </c>
      <c r="D15" s="113">
        <v>14</v>
      </c>
      <c r="E15" s="113">
        <v>15</v>
      </c>
      <c r="F15" s="113">
        <v>9</v>
      </c>
      <c r="G15" s="113">
        <v>40</v>
      </c>
      <c r="H15" s="113">
        <v>32</v>
      </c>
      <c r="I15" s="113">
        <v>42</v>
      </c>
      <c r="J15" s="134">
        <f t="shared" si="0"/>
        <v>172</v>
      </c>
    </row>
    <row r="16" spans="1:11" s="7" customFormat="1">
      <c r="A16" s="94">
        <f t="shared" si="1"/>
        <v>2002</v>
      </c>
      <c r="B16" s="112">
        <v>9</v>
      </c>
      <c r="C16" s="113">
        <v>5</v>
      </c>
      <c r="D16" s="113">
        <v>12</v>
      </c>
      <c r="E16" s="113">
        <v>31</v>
      </c>
      <c r="F16" s="113">
        <v>9</v>
      </c>
      <c r="G16" s="113">
        <v>35</v>
      </c>
      <c r="H16" s="113">
        <v>21</v>
      </c>
      <c r="I16" s="113">
        <v>41</v>
      </c>
      <c r="J16" s="134">
        <f t="shared" si="0"/>
        <v>163</v>
      </c>
    </row>
    <row r="17" spans="1:10" s="7" customFormat="1">
      <c r="A17" s="94">
        <f t="shared" si="1"/>
        <v>2003</v>
      </c>
      <c r="B17" s="112">
        <v>11</v>
      </c>
      <c r="C17" s="113">
        <v>7</v>
      </c>
      <c r="D17" s="113">
        <v>12</v>
      </c>
      <c r="E17" s="113">
        <v>20</v>
      </c>
      <c r="F17" s="113">
        <v>17</v>
      </c>
      <c r="G17" s="113">
        <v>38</v>
      </c>
      <c r="H17" s="113">
        <v>37</v>
      </c>
      <c r="I17" s="113">
        <v>41</v>
      </c>
      <c r="J17" s="134">
        <f t="shared" si="0"/>
        <v>183</v>
      </c>
    </row>
    <row r="18" spans="1:10" s="60" customFormat="1">
      <c r="A18" s="94">
        <f t="shared" si="1"/>
        <v>2004</v>
      </c>
      <c r="B18" s="112">
        <v>9</v>
      </c>
      <c r="C18" s="113">
        <v>15</v>
      </c>
      <c r="D18" s="113">
        <v>9</v>
      </c>
      <c r="E18" s="113">
        <v>33</v>
      </c>
      <c r="F18" s="113">
        <v>16</v>
      </c>
      <c r="G18" s="113">
        <v>32</v>
      </c>
      <c r="H18" s="113">
        <v>33</v>
      </c>
      <c r="I18" s="113">
        <v>20</v>
      </c>
      <c r="J18" s="134">
        <f t="shared" si="0"/>
        <v>167</v>
      </c>
    </row>
    <row r="19" spans="1:10" s="19" customFormat="1">
      <c r="A19" s="94">
        <f t="shared" si="1"/>
        <v>2005</v>
      </c>
      <c r="B19" s="112">
        <v>12</v>
      </c>
      <c r="C19" s="112">
        <v>10</v>
      </c>
      <c r="D19" s="112">
        <v>17</v>
      </c>
      <c r="E19" s="112">
        <v>21</v>
      </c>
      <c r="F19" s="112">
        <v>7</v>
      </c>
      <c r="G19" s="112">
        <v>46</v>
      </c>
      <c r="H19" s="112">
        <v>33</v>
      </c>
      <c r="I19" s="112">
        <v>41</v>
      </c>
      <c r="J19" s="134">
        <f t="shared" si="0"/>
        <v>187</v>
      </c>
    </row>
    <row r="20" spans="1:10" s="8" customFormat="1">
      <c r="A20" s="94">
        <f t="shared" si="1"/>
        <v>2006</v>
      </c>
      <c r="B20" s="112">
        <v>9</v>
      </c>
      <c r="C20" s="112">
        <v>15</v>
      </c>
      <c r="D20" s="112">
        <v>21</v>
      </c>
      <c r="E20" s="112">
        <v>12</v>
      </c>
      <c r="F20" s="112">
        <v>7</v>
      </c>
      <c r="G20" s="112">
        <v>37</v>
      </c>
      <c r="H20" s="112">
        <v>35</v>
      </c>
      <c r="I20" s="112">
        <v>28</v>
      </c>
      <c r="J20" s="134">
        <f t="shared" si="0"/>
        <v>164</v>
      </c>
    </row>
    <row r="21" spans="1:10">
      <c r="A21" s="94">
        <f t="shared" si="1"/>
        <v>2007</v>
      </c>
      <c r="B21" s="112">
        <v>12</v>
      </c>
      <c r="C21" s="112">
        <v>16</v>
      </c>
      <c r="D21" s="112">
        <v>21</v>
      </c>
      <c r="E21" s="112">
        <v>21</v>
      </c>
      <c r="F21" s="112">
        <v>9</v>
      </c>
      <c r="G21" s="112">
        <v>43</v>
      </c>
      <c r="H21" s="112">
        <v>29</v>
      </c>
      <c r="I21" s="112">
        <v>35</v>
      </c>
      <c r="J21" s="134">
        <f t="shared" si="0"/>
        <v>186</v>
      </c>
    </row>
    <row r="22" spans="1:10">
      <c r="A22" s="94">
        <f t="shared" si="1"/>
        <v>2008</v>
      </c>
      <c r="B22" s="112">
        <v>18</v>
      </c>
      <c r="C22" s="112">
        <v>17</v>
      </c>
      <c r="D22" s="112">
        <v>25</v>
      </c>
      <c r="E22" s="112">
        <v>11</v>
      </c>
      <c r="F22" s="112">
        <v>17</v>
      </c>
      <c r="G22" s="112">
        <v>41</v>
      </c>
      <c r="H22" s="112">
        <v>23</v>
      </c>
      <c r="I22" s="112">
        <v>44</v>
      </c>
      <c r="J22" s="134">
        <f t="shared" si="0"/>
        <v>196</v>
      </c>
    </row>
    <row r="23" spans="1:10">
      <c r="A23" s="94">
        <f t="shared" si="1"/>
        <v>2009</v>
      </c>
      <c r="B23" s="112">
        <v>11</v>
      </c>
      <c r="C23" s="112">
        <v>14</v>
      </c>
      <c r="D23" s="112">
        <v>21</v>
      </c>
      <c r="E23" s="112">
        <v>18</v>
      </c>
      <c r="F23" s="112">
        <v>9</v>
      </c>
      <c r="G23" s="112">
        <v>45</v>
      </c>
      <c r="H23" s="112">
        <v>36</v>
      </c>
      <c r="I23" s="112">
        <v>28</v>
      </c>
      <c r="J23" s="134">
        <f t="shared" si="0"/>
        <v>182</v>
      </c>
    </row>
    <row r="24" spans="1:10">
      <c r="A24" s="94">
        <f t="shared" si="1"/>
        <v>2010</v>
      </c>
      <c r="B24" s="112">
        <v>12</v>
      </c>
      <c r="C24" s="112">
        <v>16</v>
      </c>
      <c r="D24" s="112">
        <v>24</v>
      </c>
      <c r="E24" s="112">
        <v>30</v>
      </c>
      <c r="F24" s="112">
        <v>16</v>
      </c>
      <c r="G24" s="112">
        <v>47</v>
      </c>
      <c r="H24" s="112">
        <v>18</v>
      </c>
      <c r="I24" s="112">
        <v>40</v>
      </c>
      <c r="J24" s="134">
        <f t="shared" si="0"/>
        <v>203</v>
      </c>
    </row>
    <row r="25" spans="1:10">
      <c r="A25" s="94">
        <f t="shared" si="1"/>
        <v>2011</v>
      </c>
      <c r="B25" s="112">
        <v>12</v>
      </c>
      <c r="C25" s="112">
        <v>16</v>
      </c>
      <c r="D25" s="112">
        <v>24</v>
      </c>
      <c r="E25" s="112">
        <v>26</v>
      </c>
      <c r="F25" s="112">
        <v>12</v>
      </c>
      <c r="G25" s="112">
        <v>41</v>
      </c>
      <c r="H25" s="112">
        <v>29</v>
      </c>
      <c r="I25" s="112">
        <v>46</v>
      </c>
      <c r="J25" s="134">
        <f t="shared" si="0"/>
        <v>206</v>
      </c>
    </row>
    <row r="26" spans="1:10">
      <c r="A26" s="94">
        <f t="shared" si="1"/>
        <v>2012</v>
      </c>
      <c r="B26" s="112">
        <v>18</v>
      </c>
      <c r="C26" s="112">
        <v>15</v>
      </c>
      <c r="D26" s="112">
        <v>22</v>
      </c>
      <c r="E26" s="112">
        <v>22</v>
      </c>
      <c r="F26" s="112">
        <v>3</v>
      </c>
      <c r="G26" s="112">
        <v>46</v>
      </c>
      <c r="H26" s="112">
        <v>25</v>
      </c>
      <c r="I26" s="112">
        <v>58</v>
      </c>
      <c r="J26" s="134">
        <f>SUM(B26:I26)</f>
        <v>209</v>
      </c>
    </row>
    <row r="27" spans="1:10">
      <c r="A27" s="94">
        <f t="shared" si="1"/>
        <v>2013</v>
      </c>
      <c r="B27" s="112">
        <v>12</v>
      </c>
      <c r="C27" s="112">
        <v>7</v>
      </c>
      <c r="D27" s="112">
        <v>29</v>
      </c>
      <c r="E27" s="112">
        <v>17</v>
      </c>
      <c r="F27" s="112">
        <v>11</v>
      </c>
      <c r="G27" s="112">
        <v>47</v>
      </c>
      <c r="H27" s="112">
        <v>32</v>
      </c>
      <c r="I27" s="112">
        <v>53</v>
      </c>
      <c r="J27" s="134">
        <f>SUM(B27:I27)</f>
        <v>208</v>
      </c>
    </row>
    <row r="28" spans="1:10">
      <c r="A28" s="94">
        <f t="shared" si="1"/>
        <v>2014</v>
      </c>
      <c r="B28" s="112">
        <v>3</v>
      </c>
      <c r="C28" s="112">
        <v>14</v>
      </c>
      <c r="D28" s="112">
        <v>19</v>
      </c>
      <c r="E28" s="112">
        <v>22</v>
      </c>
      <c r="F28" s="112">
        <v>3</v>
      </c>
      <c r="G28" s="112">
        <v>61</v>
      </c>
      <c r="H28" s="112">
        <v>22</v>
      </c>
      <c r="I28" s="112">
        <v>59</v>
      </c>
      <c r="J28" s="134">
        <f>SUM(B28:I28)</f>
        <v>203</v>
      </c>
    </row>
    <row r="29" spans="1:10">
      <c r="A29" s="94">
        <f t="shared" si="1"/>
        <v>2015</v>
      </c>
      <c r="B29" s="112">
        <v>10</v>
      </c>
      <c r="C29" s="112">
        <v>17</v>
      </c>
      <c r="D29" s="112">
        <v>24</v>
      </c>
      <c r="E29" s="112">
        <v>26</v>
      </c>
      <c r="F29" s="112">
        <v>7</v>
      </c>
      <c r="G29" s="112">
        <v>50</v>
      </c>
      <c r="H29" s="112">
        <v>36</v>
      </c>
      <c r="I29" s="112">
        <v>64</v>
      </c>
      <c r="J29" s="134">
        <f>SUM(B29:I29)</f>
        <v>234</v>
      </c>
    </row>
    <row r="32" spans="1:10" s="19" customFormat="1">
      <c r="A32" s="59" t="s">
        <v>73</v>
      </c>
      <c r="B32" s="134" t="s">
        <v>100</v>
      </c>
      <c r="C32" s="134" t="s">
        <v>101</v>
      </c>
      <c r="D32" s="134" t="s">
        <v>67</v>
      </c>
      <c r="E32" s="134" t="s">
        <v>68</v>
      </c>
      <c r="F32" s="134" t="s">
        <v>69</v>
      </c>
      <c r="G32" s="134" t="s">
        <v>70</v>
      </c>
      <c r="H32" s="134" t="s">
        <v>71</v>
      </c>
      <c r="I32" s="134" t="s">
        <v>72</v>
      </c>
      <c r="J32" s="134" t="s">
        <v>50</v>
      </c>
    </row>
    <row r="33" spans="1:10" s="19" customFormat="1">
      <c r="A33" s="94">
        <v>1994</v>
      </c>
      <c r="B33" s="136">
        <v>16.314480645747395</v>
      </c>
      <c r="C33" s="136">
        <v>16.015622859272447</v>
      </c>
      <c r="D33" s="63">
        <v>6.8222858050587503</v>
      </c>
      <c r="E33" s="63">
        <v>14.468935745485132</v>
      </c>
      <c r="F33" s="136">
        <v>12.365879383000916</v>
      </c>
      <c r="G33" s="136">
        <v>22.14628849834838</v>
      </c>
      <c r="H33" s="136">
        <v>10.573692357272325</v>
      </c>
      <c r="I33" s="136">
        <v>1.2928147058146366</v>
      </c>
      <c r="J33" s="137">
        <f>SUM(B33:I33)</f>
        <v>99.999999999999986</v>
      </c>
    </row>
    <row r="34" spans="1:10" s="19" customFormat="1">
      <c r="A34" s="94">
        <f t="shared" ref="A34:A54" si="2">A33+1</f>
        <v>1995</v>
      </c>
      <c r="B34" s="136">
        <v>4.0984840912501364</v>
      </c>
      <c r="C34" s="135">
        <v>16.748812306416283</v>
      </c>
      <c r="D34" s="45">
        <v>20.237344615513884</v>
      </c>
      <c r="E34" s="45">
        <v>22.192684824711424</v>
      </c>
      <c r="F34" s="135">
        <v>9.5372138579189016</v>
      </c>
      <c r="G34" s="135">
        <v>17.959257427536869</v>
      </c>
      <c r="H34" s="135">
        <v>7.3804610062530625</v>
      </c>
      <c r="I34" s="135">
        <v>1.8457418703994384</v>
      </c>
      <c r="J34" s="137">
        <f t="shared" ref="J34:J51" si="3">SUM(B34:I34)</f>
        <v>99.999999999999986</v>
      </c>
    </row>
    <row r="35" spans="1:10" s="19" customFormat="1">
      <c r="A35" s="94">
        <f t="shared" si="2"/>
        <v>1996</v>
      </c>
      <c r="B35" s="136">
        <v>5.5087472353866822</v>
      </c>
      <c r="C35" s="135">
        <v>15.258211043163719</v>
      </c>
      <c r="D35" s="45">
        <v>17.317142866932674</v>
      </c>
      <c r="E35" s="45">
        <v>18.583248371061362</v>
      </c>
      <c r="F35" s="135">
        <v>10.041840011258202</v>
      </c>
      <c r="G35" s="135">
        <v>22.645322038256737</v>
      </c>
      <c r="H35" s="135">
        <v>8.0428821818353526</v>
      </c>
      <c r="I35" s="135">
        <v>2.6026062521052609</v>
      </c>
      <c r="J35" s="137">
        <f t="shared" si="3"/>
        <v>99.999999999999986</v>
      </c>
    </row>
    <row r="36" spans="1:10" s="19" customFormat="1">
      <c r="A36" s="94">
        <f t="shared" si="2"/>
        <v>1997</v>
      </c>
      <c r="B36" s="136">
        <v>27.074283756462552</v>
      </c>
      <c r="C36" s="135">
        <v>7.8594667300843408</v>
      </c>
      <c r="D36" s="135">
        <v>20.226688858533866</v>
      </c>
      <c r="E36" s="135">
        <v>9.9007749859763532</v>
      </c>
      <c r="F36" s="135">
        <v>7.9760229415063124</v>
      </c>
      <c r="G36" s="135">
        <v>18.56968911467964</v>
      </c>
      <c r="H36" s="135">
        <v>6.3650989751181459</v>
      </c>
      <c r="I36" s="135">
        <v>2.0279746376388039</v>
      </c>
      <c r="J36" s="137">
        <f t="shared" si="3"/>
        <v>100.00000000000003</v>
      </c>
    </row>
    <row r="37" spans="1:10" s="19" customFormat="1">
      <c r="A37" s="94">
        <f t="shared" si="2"/>
        <v>1998</v>
      </c>
      <c r="B37" s="136">
        <v>18.08936780333168</v>
      </c>
      <c r="C37" s="135">
        <v>11.193110605324422</v>
      </c>
      <c r="D37" s="135">
        <v>18.918141492179487</v>
      </c>
      <c r="E37" s="135">
        <v>11.088073124856418</v>
      </c>
      <c r="F37" s="135">
        <v>7.7614304973694637</v>
      </c>
      <c r="G37" s="135">
        <v>24.261480255400755</v>
      </c>
      <c r="H37" s="135">
        <v>6.7431373519775795</v>
      </c>
      <c r="I37" s="135">
        <v>1.9452588695601716</v>
      </c>
      <c r="J37" s="137">
        <f t="shared" si="3"/>
        <v>99.999999999999986</v>
      </c>
    </row>
    <row r="38" spans="1:10" s="19" customFormat="1">
      <c r="A38" s="94">
        <f t="shared" si="2"/>
        <v>1999</v>
      </c>
      <c r="B38" s="136">
        <v>10.371080429123998</v>
      </c>
      <c r="C38" s="135">
        <v>13.92811975171589</v>
      </c>
      <c r="D38" s="135">
        <v>18.278505109797749</v>
      </c>
      <c r="E38" s="135">
        <v>11.244807992369989</v>
      </c>
      <c r="F38" s="135">
        <v>9.2664123583516584</v>
      </c>
      <c r="G38" s="135">
        <v>27.873991215902599</v>
      </c>
      <c r="H38" s="135">
        <v>6.8841252935479398</v>
      </c>
      <c r="I38" s="135">
        <v>2.152957849190182</v>
      </c>
      <c r="J38" s="137">
        <f t="shared" si="3"/>
        <v>100.00000000000001</v>
      </c>
    </row>
    <row r="39" spans="1:10" s="60" customFormat="1">
      <c r="A39" s="94">
        <f t="shared" si="2"/>
        <v>2000</v>
      </c>
      <c r="B39" s="136">
        <v>24.373500392682139</v>
      </c>
      <c r="C39" s="135">
        <v>12.756714980859051</v>
      </c>
      <c r="D39" s="135">
        <v>14.195522315278049</v>
      </c>
      <c r="E39" s="135">
        <v>12.097766291402444</v>
      </c>
      <c r="F39" s="135">
        <v>12.211929919514461</v>
      </c>
      <c r="G39" s="135">
        <v>18.696831508252863</v>
      </c>
      <c r="H39" s="135">
        <v>4.4054949970075441</v>
      </c>
      <c r="I39" s="135">
        <v>1.2622395950034384</v>
      </c>
      <c r="J39" s="137">
        <f t="shared" si="3"/>
        <v>99.999999999999986</v>
      </c>
    </row>
    <row r="40" spans="1:10" s="7" customFormat="1">
      <c r="A40" s="94">
        <f t="shared" si="2"/>
        <v>2001</v>
      </c>
      <c r="B40" s="136">
        <v>24.796872324743454</v>
      </c>
      <c r="C40" s="135">
        <v>18.158949863045468</v>
      </c>
      <c r="D40" s="135">
        <v>15.816379199487438</v>
      </c>
      <c r="E40" s="135">
        <v>11.1158790950532</v>
      </c>
      <c r="F40" s="135">
        <v>5.2498281148412449</v>
      </c>
      <c r="G40" s="135">
        <v>15.555116309978873</v>
      </c>
      <c r="H40" s="135">
        <v>5.7354433661420803</v>
      </c>
      <c r="I40" s="135">
        <v>3.5715317267082587</v>
      </c>
      <c r="J40" s="137">
        <f t="shared" si="3"/>
        <v>100.00000000000001</v>
      </c>
    </row>
    <row r="41" spans="1:10" s="7" customFormat="1">
      <c r="A41" s="94">
        <f t="shared" si="2"/>
        <v>2002</v>
      </c>
      <c r="B41" s="136">
        <v>29.055300353237911</v>
      </c>
      <c r="C41" s="135">
        <v>8.3856171752390871</v>
      </c>
      <c r="D41" s="135">
        <v>13.032295180106201</v>
      </c>
      <c r="E41" s="135">
        <v>23.37347896655556</v>
      </c>
      <c r="F41" s="135">
        <v>5.5288674499781774</v>
      </c>
      <c r="G41" s="135">
        <v>13.573936551817816</v>
      </c>
      <c r="H41" s="135">
        <v>4.4734495733393889</v>
      </c>
      <c r="I41" s="135">
        <v>2.5770547497258405</v>
      </c>
      <c r="J41" s="137">
        <f t="shared" si="3"/>
        <v>100</v>
      </c>
    </row>
    <row r="42" spans="1:10" s="7" customFormat="1">
      <c r="A42" s="94">
        <f t="shared" si="2"/>
        <v>2003</v>
      </c>
      <c r="B42" s="136">
        <v>34.289729199356742</v>
      </c>
      <c r="C42" s="135">
        <v>10.384954787428033</v>
      </c>
      <c r="D42" s="135">
        <v>11.401703798397476</v>
      </c>
      <c r="E42" s="135">
        <v>12.429136877934305</v>
      </c>
      <c r="F42" s="135">
        <v>9.165476584793609</v>
      </c>
      <c r="G42" s="135">
        <v>13.279800718406076</v>
      </c>
      <c r="H42" s="135">
        <v>6.4123806203499685</v>
      </c>
      <c r="I42" s="135">
        <v>2.6368174133337798</v>
      </c>
      <c r="J42" s="137">
        <f t="shared" si="3"/>
        <v>99.999999999999972</v>
      </c>
    </row>
    <row r="43" spans="1:10" s="60" customFormat="1">
      <c r="A43" s="94">
        <f t="shared" si="2"/>
        <v>2004</v>
      </c>
      <c r="B43" s="136">
        <v>26.541838492501636</v>
      </c>
      <c r="C43" s="135">
        <v>20.44383327572956</v>
      </c>
      <c r="D43" s="135">
        <v>8.5747149639618598</v>
      </c>
      <c r="E43" s="135">
        <v>19.517822609411152</v>
      </c>
      <c r="F43" s="135">
        <v>8.1585803114405628</v>
      </c>
      <c r="G43" s="135">
        <v>10.534829362046187</v>
      </c>
      <c r="H43" s="135">
        <v>5.1834185634506422</v>
      </c>
      <c r="I43" s="135">
        <v>1.0449624214583979</v>
      </c>
      <c r="J43" s="137">
        <f t="shared" si="3"/>
        <v>99.999999999999986</v>
      </c>
    </row>
    <row r="44" spans="1:10" s="19" customFormat="1">
      <c r="A44" s="94">
        <f t="shared" si="2"/>
        <v>2005</v>
      </c>
      <c r="B44" s="136">
        <v>31.881103419426381</v>
      </c>
      <c r="C44" s="136">
        <v>13.790639311039696</v>
      </c>
      <c r="D44" s="136">
        <v>15.462240416002659</v>
      </c>
      <c r="E44" s="136">
        <v>13.162073749737097</v>
      </c>
      <c r="F44" s="136">
        <v>3.4302924906265457</v>
      </c>
      <c r="G44" s="136">
        <v>14.992494481318481</v>
      </c>
      <c r="H44" s="136">
        <v>5.0374167838111852</v>
      </c>
      <c r="I44" s="136">
        <v>2.2437393480379551</v>
      </c>
      <c r="J44" s="137">
        <f t="shared" si="3"/>
        <v>99.999999999999986</v>
      </c>
    </row>
    <row r="45" spans="1:10" s="8" customFormat="1">
      <c r="A45" s="94">
        <f t="shared" si="2"/>
        <v>2006</v>
      </c>
      <c r="B45" s="136">
        <v>27.322003586496972</v>
      </c>
      <c r="C45" s="136">
        <v>20.321271106969249</v>
      </c>
      <c r="D45" s="136">
        <v>20.145266804196652</v>
      </c>
      <c r="E45" s="136">
        <v>8.1155082816885127</v>
      </c>
      <c r="F45" s="136">
        <v>3.4533628988917933</v>
      </c>
      <c r="G45" s="136">
        <v>12.892340350382389</v>
      </c>
      <c r="H45" s="136">
        <v>6.1172157455542466</v>
      </c>
      <c r="I45" s="136">
        <v>1.633031225820188</v>
      </c>
      <c r="J45" s="137">
        <f t="shared" si="3"/>
        <v>100.00000000000001</v>
      </c>
    </row>
    <row r="46" spans="1:10">
      <c r="A46" s="94">
        <f t="shared" si="2"/>
        <v>2007</v>
      </c>
      <c r="B46" s="136">
        <v>28.478601068910304</v>
      </c>
      <c r="C46" s="136">
        <v>18.942887878293497</v>
      </c>
      <c r="D46" s="136">
        <v>17.24096210994238</v>
      </c>
      <c r="E46" s="136">
        <v>12.555158069085746</v>
      </c>
      <c r="F46" s="136">
        <v>3.9814828387972554</v>
      </c>
      <c r="G46" s="136">
        <v>12.466945965555007</v>
      </c>
      <c r="H46" s="136">
        <v>4.3599929936014883</v>
      </c>
      <c r="I46" s="136">
        <v>1.9739690758143236</v>
      </c>
      <c r="J46" s="137">
        <f t="shared" si="3"/>
        <v>100</v>
      </c>
    </row>
    <row r="47" spans="1:10">
      <c r="A47" s="94">
        <f t="shared" si="2"/>
        <v>2008</v>
      </c>
      <c r="B47" s="136">
        <v>41.290564355056418</v>
      </c>
      <c r="C47" s="136">
        <v>16.072913033792023</v>
      </c>
      <c r="D47" s="136">
        <v>17.139374854137046</v>
      </c>
      <c r="E47" s="136">
        <v>5.4374397051608652</v>
      </c>
      <c r="F47" s="136">
        <v>5.9807137328261959</v>
      </c>
      <c r="G47" s="136">
        <v>9.6237605849951535</v>
      </c>
      <c r="H47" s="136">
        <v>2.6918189896181217</v>
      </c>
      <c r="I47" s="136">
        <v>1.7634147444141772</v>
      </c>
      <c r="J47" s="137">
        <f t="shared" si="3"/>
        <v>100</v>
      </c>
    </row>
    <row r="48" spans="1:10">
      <c r="A48" s="94">
        <f t="shared" si="2"/>
        <v>2009</v>
      </c>
      <c r="B48" s="136">
        <v>24.724036212324901</v>
      </c>
      <c r="C48" s="136">
        <v>18.642537201076674</v>
      </c>
      <c r="D48" s="136">
        <v>19.29695943459518</v>
      </c>
      <c r="E48" s="136">
        <v>11.740882645491638</v>
      </c>
      <c r="F48" s="136">
        <v>4.4356074310130982</v>
      </c>
      <c r="G48" s="136">
        <v>13.721855368772781</v>
      </c>
      <c r="H48" s="136">
        <v>5.8128208443692149</v>
      </c>
      <c r="I48" s="136">
        <v>1.6253008623565157</v>
      </c>
      <c r="J48" s="137">
        <f t="shared" si="3"/>
        <v>99.999999999999986</v>
      </c>
    </row>
    <row r="49" spans="1:10">
      <c r="A49" s="94">
        <f t="shared" si="2"/>
        <v>2010</v>
      </c>
      <c r="B49" s="136">
        <v>25.768378790517975</v>
      </c>
      <c r="C49" s="136">
        <v>16.475358269761067</v>
      </c>
      <c r="D49" s="136">
        <v>17.782780706002331</v>
      </c>
      <c r="E49" s="136">
        <v>16.669341655907321</v>
      </c>
      <c r="F49" s="136">
        <v>6.4108163631431463</v>
      </c>
      <c r="G49" s="136">
        <v>12.660983662365192</v>
      </c>
      <c r="H49" s="136">
        <v>2.3136540318319905</v>
      </c>
      <c r="I49" s="136">
        <v>1.9186865204709789</v>
      </c>
      <c r="J49" s="137">
        <f t="shared" si="3"/>
        <v>100</v>
      </c>
    </row>
    <row r="50" spans="1:10">
      <c r="A50" s="94">
        <f t="shared" si="2"/>
        <v>2011</v>
      </c>
      <c r="B50" s="136">
        <v>28.740393071308016</v>
      </c>
      <c r="C50" s="136">
        <v>17.291492370526917</v>
      </c>
      <c r="D50" s="136">
        <v>17.676883767808928</v>
      </c>
      <c r="E50" s="136">
        <v>13.942106396551221</v>
      </c>
      <c r="F50" s="136">
        <v>5.0125436020493277</v>
      </c>
      <c r="G50" s="136">
        <v>11.655084100650347</v>
      </c>
      <c r="H50" s="136">
        <v>3.7471344609864481</v>
      </c>
      <c r="I50" s="136">
        <v>1.9343622301187937</v>
      </c>
      <c r="J50" s="137">
        <f t="shared" si="3"/>
        <v>100</v>
      </c>
    </row>
    <row r="51" spans="1:10">
      <c r="A51" s="94">
        <f t="shared" si="2"/>
        <v>2012</v>
      </c>
      <c r="B51" s="136">
        <v>33.656233519983552</v>
      </c>
      <c r="C51" s="136">
        <v>16.18840510902978</v>
      </c>
      <c r="D51" s="136">
        <v>16.859398244287647</v>
      </c>
      <c r="E51" s="136">
        <v>12.339361094316985</v>
      </c>
      <c r="F51" s="136">
        <v>1.2729131565972025</v>
      </c>
      <c r="G51" s="136">
        <v>14.024010234601187</v>
      </c>
      <c r="H51" s="136">
        <v>3.3760177767495723</v>
      </c>
      <c r="I51" s="136">
        <v>2.2836608644340757</v>
      </c>
      <c r="J51" s="137">
        <f t="shared" si="3"/>
        <v>100</v>
      </c>
    </row>
    <row r="52" spans="1:10">
      <c r="A52" s="94">
        <f t="shared" si="2"/>
        <v>2013</v>
      </c>
      <c r="B52" s="136">
        <v>34.179835633278252</v>
      </c>
      <c r="C52" s="136">
        <v>8.2112584414319922</v>
      </c>
      <c r="D52" s="136">
        <v>23.196002478366115</v>
      </c>
      <c r="E52" s="136">
        <v>9.2857115203026481</v>
      </c>
      <c r="F52" s="136">
        <v>4.773571645356995</v>
      </c>
      <c r="G52" s="136">
        <v>13.346939127759292</v>
      </c>
      <c r="H52" s="136">
        <v>4.8113013631435528</v>
      </c>
      <c r="I52" s="136">
        <v>2.1953797903611494</v>
      </c>
      <c r="J52" s="137">
        <f>SUM(B52:I52)</f>
        <v>100</v>
      </c>
    </row>
    <row r="53" spans="1:10">
      <c r="A53" s="94">
        <f t="shared" si="2"/>
        <v>2014</v>
      </c>
      <c r="B53" s="136">
        <v>10.266071104533925</v>
      </c>
      <c r="C53" s="136">
        <v>21.381750328630606</v>
      </c>
      <c r="D53" s="136">
        <v>19.732738925717332</v>
      </c>
      <c r="E53" s="136">
        <v>16.143795418899256</v>
      </c>
      <c r="F53" s="136">
        <v>1.7818105253337304</v>
      </c>
      <c r="G53" s="136">
        <v>23.598157576469823</v>
      </c>
      <c r="H53" s="136">
        <v>3.9641399675702584</v>
      </c>
      <c r="I53" s="136">
        <v>3.13153615284507</v>
      </c>
      <c r="J53" s="137">
        <f t="shared" ref="J53" si="4">SUM(B53:I53)</f>
        <v>100</v>
      </c>
    </row>
    <row r="54" spans="1:10">
      <c r="A54" s="94">
        <f t="shared" si="2"/>
        <v>2015</v>
      </c>
      <c r="B54" s="136">
        <v>18.653055848222216</v>
      </c>
      <c r="C54" s="136">
        <v>19.894496300749239</v>
      </c>
      <c r="D54" s="136">
        <v>19.001325093437032</v>
      </c>
      <c r="E54" s="136">
        <v>15.325918603207098</v>
      </c>
      <c r="F54" s="136">
        <v>3.191746448019829</v>
      </c>
      <c r="G54" s="136">
        <v>15.634563665571788</v>
      </c>
      <c r="H54" s="136">
        <v>5.3664259368397786</v>
      </c>
      <c r="I54" s="136">
        <v>2.9324681039530205</v>
      </c>
      <c r="J54" s="137">
        <f>SUM(B54:I54)</f>
        <v>100</v>
      </c>
    </row>
    <row r="55" spans="1:10">
      <c r="A55" s="18"/>
    </row>
  </sheetData>
  <phoneticPr fontId="2" type="noConversion"/>
  <hyperlinks>
    <hyperlink ref="A2" location="Sommaire!A1" display="Retour au menu &quot;Production cinématographique&quot;"/>
  </hyperlinks>
  <pageMargins left="0.59055118110236227" right="0.59055118110236227" top="0.78740157480314965" bottom="0.78740157480314965" header="0.39370078740157483" footer="0.39370078740157483"/>
  <pageSetup paperSize="9" orientation="portrait" r:id="rId1"/>
  <headerFooter alignWithMargins="0">
    <oddFooter>&amp;L&amp;"Arial,Gras italique"&amp;9&amp;G&amp;R&amp;"Arial,Gras italique"&amp;9Production cinématographique</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24</vt:i4>
      </vt:variant>
    </vt:vector>
  </HeadingPairs>
  <TitlesOfParts>
    <vt:vector size="43" baseType="lpstr">
      <vt:lpstr>Sommaire</vt:lpstr>
      <vt:lpstr>Définitions</vt:lpstr>
      <vt:lpstr>nb films</vt:lpstr>
      <vt:lpstr>investiss</vt:lpstr>
      <vt:lpstr>répart invest</vt:lpstr>
      <vt:lpstr>répart financ</vt:lpstr>
      <vt:lpstr>premfilms</vt:lpstr>
      <vt:lpstr>devis</vt:lpstr>
      <vt:lpstr>tranch devis</vt:lpstr>
      <vt:lpstr>coprod</vt:lpstr>
      <vt:lpstr>chaines</vt:lpstr>
      <vt:lpstr>Chaines payantes</vt:lpstr>
      <vt:lpstr>chaines en clair</vt:lpstr>
      <vt:lpstr>Sans chaines</vt:lpstr>
      <vt:lpstr>sofica</vt:lpstr>
      <vt:lpstr>Mandats</vt:lpstr>
      <vt:lpstr>régions</vt:lpstr>
      <vt:lpstr>soutielm</vt:lpstr>
      <vt:lpstr>soutiecm</vt:lpstr>
      <vt:lpstr>chaines!Impression_des_titres</vt:lpstr>
      <vt:lpstr>coprod!Impression_des_titres</vt:lpstr>
      <vt:lpstr>'répart financ'!Impression_des_titres</vt:lpstr>
      <vt:lpstr>'répart invest'!Impression_des_titres</vt:lpstr>
      <vt:lpstr>'Sans chaines'!Impression_des_titres</vt:lpstr>
      <vt:lpstr>'tranch devis'!Impression_des_titres</vt:lpstr>
      <vt:lpstr>chaines!Zone_d_impression</vt:lpstr>
      <vt:lpstr>'chaines en clair'!Zone_d_impression</vt:lpstr>
      <vt:lpstr>'Chaines payantes'!Zone_d_impression</vt:lpstr>
      <vt:lpstr>coprod!Zone_d_impression</vt:lpstr>
      <vt:lpstr>Définitions!Zone_d_impression</vt:lpstr>
      <vt:lpstr>devis!Zone_d_impression</vt:lpstr>
      <vt:lpstr>investiss!Zone_d_impression</vt:lpstr>
      <vt:lpstr>Mandats!Zone_d_impression</vt:lpstr>
      <vt:lpstr>'nb films'!Zone_d_impression</vt:lpstr>
      <vt:lpstr>premfilms!Zone_d_impression</vt:lpstr>
      <vt:lpstr>régions!Zone_d_impression</vt:lpstr>
      <vt:lpstr>'répart financ'!Zone_d_impression</vt:lpstr>
      <vt:lpstr>'répart invest'!Zone_d_impression</vt:lpstr>
      <vt:lpstr>'Sans chaines'!Zone_d_impression</vt:lpstr>
      <vt:lpstr>sofica!Zone_d_impression</vt:lpstr>
      <vt:lpstr>soutiecm!Zone_d_impression</vt:lpstr>
      <vt:lpstr>soutielm!Zone_d_impression</vt:lpstr>
      <vt:lpstr>'tranch devis'!Zone_d_impression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CNC</dc:creator>
  <cp:lastModifiedBy>jean-luc lacuve</cp:lastModifiedBy>
  <cp:lastPrinted>2013-04-24T08:27:55Z</cp:lastPrinted>
  <dcterms:created xsi:type="dcterms:W3CDTF">2008-10-21T10:07:15Z</dcterms:created>
  <dcterms:modified xsi:type="dcterms:W3CDTF">2016-05-22T18:18:11Z</dcterms:modified>
</cp:coreProperties>
</file>